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digepepdom-my.sharepoint.com/personal/jean_martinez_propeep_gob_do/Documents/Escritorio/"/>
    </mc:Choice>
  </mc:AlternateContent>
  <xr:revisionPtr revIDLastSave="348" documentId="13_ncr:1_{64DF8BE6-3A5A-444C-AFA1-00B31B8CF1E4}" xr6:coauthVersionLast="47" xr6:coauthVersionMax="47" xr10:uidLastSave="{2C67A09C-E455-4EC5-BA9B-3F82A9FC66CF}"/>
  <bookViews>
    <workbookView xWindow="-108" yWindow="-108" windowWidth="23256" windowHeight="12576" activeTab="2" xr2:uid="{00000000-000D-0000-FFFF-FFFF00000000}"/>
  </bookViews>
  <sheets>
    <sheet name="Inventario QAC " sheetId="1" r:id="rId1"/>
    <sheet name="Inventario QST-QD " sheetId="4" r:id="rId2"/>
    <sheet name="Inventario QEC - DCC" sheetId="5" r:id="rId3"/>
  </sheets>
  <definedNames>
    <definedName name="_xlnm._FilterDatabase" localSheetId="0" hidden="1">'Inventario QAC '!$A$3:$B$3</definedName>
    <definedName name="_xlnm._FilterDatabase" localSheetId="2" hidden="1">'Inventario QEC - DCC'!$A$3:$A$3</definedName>
    <definedName name="Título1">ListaDeInventario[[#Headers],[CODIGO D.B.N]]</definedName>
    <definedName name="_xlnm.Print_Titles" localSheetId="0">'Inventario QAC '!$3:$3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34" i="1" l="1"/>
  <c r="H1098" i="1"/>
  <c r="H1099" i="1"/>
  <c r="H1100" i="1"/>
  <c r="H1101" i="1"/>
  <c r="H1102" i="1"/>
  <c r="H1103" i="1"/>
  <c r="H1104" i="1"/>
  <c r="H1105" i="1"/>
  <c r="H1106" i="1"/>
  <c r="H1097" i="1"/>
  <c r="H804" i="4" l="1"/>
  <c r="H805" i="4"/>
  <c r="H806" i="4"/>
  <c r="H803" i="4"/>
  <c r="H883" i="4"/>
  <c r="H884" i="4"/>
  <c r="H885" i="4"/>
  <c r="H882" i="4"/>
  <c r="H881" i="4"/>
  <c r="H880" i="4"/>
  <c r="H964" i="4" s="1"/>
  <c r="H878" i="4"/>
  <c r="H918" i="4" l="1"/>
  <c r="H872" i="4"/>
  <c r="H876" i="4"/>
  <c r="H808" i="4" l="1"/>
  <c r="H807" i="4"/>
  <c r="H530" i="5" l="1"/>
  <c r="H529" i="5"/>
  <c r="H528" i="5"/>
  <c r="H527" i="5"/>
  <c r="H526" i="5"/>
  <c r="H525" i="5"/>
  <c r="H524" i="5"/>
  <c r="H523" i="5"/>
  <c r="H856" i="4" l="1"/>
  <c r="H855" i="4"/>
  <c r="H875" i="4" l="1"/>
  <c r="H540" i="5"/>
  <c r="H854" i="4"/>
  <c r="H859" i="4"/>
  <c r="H858" i="4"/>
  <c r="H857" i="4"/>
  <c r="H874" i="4"/>
  <c r="H873" i="4"/>
  <c r="H853" i="4"/>
  <c r="H852" i="4"/>
  <c r="H851" i="4"/>
  <c r="H850" i="4"/>
  <c r="H849" i="4"/>
  <c r="H848" i="4"/>
  <c r="H847" i="4"/>
  <c r="H846" i="4"/>
  <c r="H845" i="4"/>
  <c r="H844" i="4"/>
  <c r="H843" i="4"/>
  <c r="H842" i="4"/>
  <c r="H841" i="4"/>
  <c r="H840" i="4"/>
  <c r="H839" i="4"/>
  <c r="H838" i="4"/>
  <c r="H837" i="4"/>
  <c r="H836" i="4"/>
  <c r="H835" i="4"/>
  <c r="H834" i="4"/>
  <c r="H833" i="4"/>
  <c r="H829" i="4"/>
  <c r="H828" i="4"/>
  <c r="H827" i="4"/>
  <c r="H826" i="4"/>
  <c r="H825" i="4"/>
  <c r="H824" i="4"/>
  <c r="H823" i="4"/>
  <c r="H822" i="4"/>
  <c r="H821" i="4"/>
  <c r="H820" i="4"/>
  <c r="H819" i="4"/>
  <c r="H818" i="4"/>
  <c r="H817" i="4"/>
  <c r="H816" i="4"/>
  <c r="H815" i="4"/>
  <c r="H814" i="4"/>
  <c r="H813" i="4"/>
  <c r="H812" i="4"/>
  <c r="H811" i="4"/>
  <c r="H810" i="4"/>
  <c r="H809" i="4"/>
  <c r="H801" i="4"/>
  <c r="H799" i="4"/>
  <c r="H798" i="4"/>
  <c r="H796" i="4"/>
  <c r="H795" i="4"/>
  <c r="H794" i="4"/>
  <c r="H793" i="4"/>
  <c r="H792" i="4"/>
  <c r="H791" i="4"/>
  <c r="H788" i="4"/>
  <c r="H787" i="4"/>
  <c r="H786" i="4"/>
  <c r="H785" i="4"/>
  <c r="H783" i="4"/>
  <c r="H782" i="4"/>
  <c r="H779" i="4"/>
  <c r="H778" i="4"/>
  <c r="H777" i="4"/>
  <c r="H776" i="4"/>
  <c r="H775" i="4"/>
  <c r="H774" i="4"/>
  <c r="H773" i="4"/>
  <c r="H772" i="4"/>
  <c r="H771" i="4"/>
  <c r="H770" i="4"/>
  <c r="H769" i="4"/>
  <c r="H768" i="4"/>
  <c r="H767" i="4"/>
  <c r="H766" i="4"/>
  <c r="H765" i="4"/>
  <c r="H802" i="4"/>
  <c r="H800" i="4"/>
  <c r="H797" i="4"/>
  <c r="H790" i="4"/>
  <c r="H789" i="4"/>
  <c r="H784" i="4" l="1"/>
  <c r="H781" i="4"/>
  <c r="H780" i="4"/>
</calcChain>
</file>

<file path=xl/sharedStrings.xml><?xml version="1.0" encoding="utf-8"?>
<sst xmlns="http://schemas.openxmlformats.org/spreadsheetml/2006/main" count="13525" uniqueCount="1540">
  <si>
    <t>DESCRIPCION</t>
  </si>
  <si>
    <t>DIRECCION GENERAL DE PROYECTOS ESTRATEGICOS Y ESPECIALES DE LA PRESIDENCIA</t>
  </si>
  <si>
    <t>INVENRARIO DE ACTIVOS FIJOS QUISQUEYA APRENDE CONTIGO (QAC)</t>
  </si>
  <si>
    <t>INVENRARIO DE ACTIVOS FIJOS QUISQUEYA EMPIEZA CONTIGO (QEC)</t>
  </si>
  <si>
    <t>MARCA / MODELO</t>
  </si>
  <si>
    <t>CUSTODIA DEL ACTIVO</t>
  </si>
  <si>
    <t>FECHA ADQUIRIDO</t>
  </si>
  <si>
    <t>TERMOMETRO DIGITAL INFRAROJO</t>
  </si>
  <si>
    <t>REED/R2320</t>
  </si>
  <si>
    <t>H190238826</t>
  </si>
  <si>
    <t>RADIO DE COMUNICACIÓN</t>
  </si>
  <si>
    <t>PROPEEP PRINCIPAL</t>
  </si>
  <si>
    <t>DPTO. DE SEGURIDAD</t>
  </si>
  <si>
    <t>MOTOROLA MAG ONE / LAH84RCC8AA4AN</t>
  </si>
  <si>
    <t>0275VT9553</t>
  </si>
  <si>
    <t>0275VT9551</t>
  </si>
  <si>
    <t>0275VT9548</t>
  </si>
  <si>
    <t>0275VT9826</t>
  </si>
  <si>
    <t>0275VT9822</t>
  </si>
  <si>
    <t>0275VT981B</t>
  </si>
  <si>
    <t>LERKONN</t>
  </si>
  <si>
    <t>-</t>
  </si>
  <si>
    <t>DIRECCION DE OPERACIÓN</t>
  </si>
  <si>
    <t>ALMACEN PROPEEP PRINCIPAL</t>
  </si>
  <si>
    <t>MEGAFONO</t>
  </si>
  <si>
    <t>PYLE / PMP50</t>
  </si>
  <si>
    <t>SUB-DIRECCION</t>
  </si>
  <si>
    <t>JENNIFER VANDERJORT</t>
  </si>
  <si>
    <t>CAMILLA C/INMOVILIZADOR DE CUELLO COLOR NARANJA</t>
  </si>
  <si>
    <t>DTO. PLANIFICACION Y DESARROLLO</t>
  </si>
  <si>
    <t>B39439607801N00096</t>
  </si>
  <si>
    <t>LENNOX INVERTER 18000 BTW</t>
  </si>
  <si>
    <t>AIRE ACONDICIONADO C/ CONSOLA &amp; COMPRESOR</t>
  </si>
  <si>
    <t>DISCO DURO EXTERNO</t>
  </si>
  <si>
    <t>DW DE 4 TB</t>
  </si>
  <si>
    <t>DPTO. DE COMUNICACIONES</t>
  </si>
  <si>
    <t>3E09980008046</t>
  </si>
  <si>
    <t>AIRMAX - INVERTER</t>
  </si>
  <si>
    <t>AIRE ACONDICIONADO C/ CONSOLA</t>
  </si>
  <si>
    <t>DIRECCION ADMINISTRATIVA Y FINANCIERA (DAF)</t>
  </si>
  <si>
    <t>LENNOX DE 5 TONELADA</t>
  </si>
  <si>
    <t>AIRE CENTRAL</t>
  </si>
  <si>
    <t>DPTO. RECURSOS HUMANOS</t>
  </si>
  <si>
    <t>ARCHIVO MOD. 3 GAVETA</t>
  </si>
  <si>
    <t>CAMARA DE VIDEO</t>
  </si>
  <si>
    <t>PANASONIC - HC-X-1000 EE 4K</t>
  </si>
  <si>
    <t>CG8GD001017</t>
  </si>
  <si>
    <t>CG8GD001250</t>
  </si>
  <si>
    <t>CAMARA FOTOGRAFICA</t>
  </si>
  <si>
    <t>NIKON-D850-FX</t>
  </si>
  <si>
    <t>WD-8TB</t>
  </si>
  <si>
    <t>7HK2MUVH</t>
  </si>
  <si>
    <t>7HK2GUKH</t>
  </si>
  <si>
    <t>7HK2PNUH</t>
  </si>
  <si>
    <t>7HK23BNN</t>
  </si>
  <si>
    <t>ESTUFA ELECTRICA DE 2 HORNILLAS</t>
  </si>
  <si>
    <t>PROTEGE / PES-102</t>
  </si>
  <si>
    <t>ESTUFA ELECTRICA DE 1 HORNILLAS</t>
  </si>
  <si>
    <t>SERVICIOS GENERALES</t>
  </si>
  <si>
    <t>DPTO. PLANIFICACION Y DESARROLLO</t>
  </si>
  <si>
    <t>VNBNLDY3RR</t>
  </si>
  <si>
    <t>HP LASERJET PRO M477FDW</t>
  </si>
  <si>
    <t>IMPRESORA</t>
  </si>
  <si>
    <t>AIRE ACONDICIONADO</t>
  </si>
  <si>
    <t>PROPEEP - C/DOCTOR BAEZ</t>
  </si>
  <si>
    <t>PROPEEP - C/ DOCTOR BAEZ</t>
  </si>
  <si>
    <t>LAPTOP</t>
  </si>
  <si>
    <t>DELL ALIENWARE</t>
  </si>
  <si>
    <t>GPB4VP2</t>
  </si>
  <si>
    <t>DPTO. COMUNICACIONES</t>
  </si>
  <si>
    <t>CODIGO D.B.N</t>
  </si>
  <si>
    <t>TAMROM-SP- 70-200MM</t>
  </si>
  <si>
    <t>LENTE PARA CAMARA FOTOGRAFICA</t>
  </si>
  <si>
    <t>MONITOR 34"</t>
  </si>
  <si>
    <t>6NC7WP2</t>
  </si>
  <si>
    <t>ZKT ECO G1</t>
  </si>
  <si>
    <t>RELOJ BIOMETRICO P/PONCHE</t>
  </si>
  <si>
    <t>SOLDADOR DE ESTAÑO</t>
  </si>
  <si>
    <t>TMC 08-356-60T</t>
  </si>
  <si>
    <t>PISTOLA DE AIRE CALIENTE</t>
  </si>
  <si>
    <t>NETCOM SOL-10290</t>
  </si>
  <si>
    <t>DELL INSPIRON 3567</t>
  </si>
  <si>
    <t>DLCNCL2</t>
  </si>
  <si>
    <t>DIRECCION PROGRAMA QAC</t>
  </si>
  <si>
    <t>BKWL9L2</t>
  </si>
  <si>
    <t>8G9NCL2</t>
  </si>
  <si>
    <t>DN16BL2</t>
  </si>
  <si>
    <t>HF9NCL2</t>
  </si>
  <si>
    <t>GF9NCL2</t>
  </si>
  <si>
    <t>4KBNCL2</t>
  </si>
  <si>
    <t>4H9NCL2</t>
  </si>
  <si>
    <t>35BNCL2</t>
  </si>
  <si>
    <t>BLCNCL2</t>
  </si>
  <si>
    <t>5G9NCL2</t>
  </si>
  <si>
    <t>JH9NCL2</t>
  </si>
  <si>
    <t>BXFNCL2</t>
  </si>
  <si>
    <t>34BNCL2</t>
  </si>
  <si>
    <t>BQ16BL2</t>
  </si>
  <si>
    <t>2LWL9L2</t>
  </si>
  <si>
    <t>J3BNCL2</t>
  </si>
  <si>
    <t>84BNCL2</t>
  </si>
  <si>
    <t>7X7NCL2</t>
  </si>
  <si>
    <t>3XFNCL2</t>
  </si>
  <si>
    <t>FX7NCL2</t>
  </si>
  <si>
    <t>HG9NCL2</t>
  </si>
  <si>
    <t>45BNCL2</t>
  </si>
  <si>
    <t>BH9NCL2</t>
  </si>
  <si>
    <t>3G9NCL2</t>
  </si>
  <si>
    <t>85BNCL2</t>
  </si>
  <si>
    <t>GH9NCL2</t>
  </si>
  <si>
    <t>7G9NCL2</t>
  </si>
  <si>
    <t>4X7NCL2</t>
  </si>
  <si>
    <t>BG9NCL2</t>
  </si>
  <si>
    <t>GNCNCL2</t>
  </si>
  <si>
    <t>CXFNCL2</t>
  </si>
  <si>
    <t>B5BNCL2</t>
  </si>
  <si>
    <t>JM3W3P2</t>
  </si>
  <si>
    <t>CQ3W3P2</t>
  </si>
  <si>
    <t>CP3W3P2</t>
  </si>
  <si>
    <t>4Q3W3P2</t>
  </si>
  <si>
    <t>GT8T3P2</t>
  </si>
  <si>
    <t>GRCT3P2</t>
  </si>
  <si>
    <t>6Q4W3P2</t>
  </si>
  <si>
    <t>BPDT3P2</t>
  </si>
  <si>
    <t>7PFT3P2</t>
  </si>
  <si>
    <t>DIRECCION DE TECNOLOGIA</t>
  </si>
  <si>
    <t>BR16BL2</t>
  </si>
  <si>
    <t>32FT3P2</t>
  </si>
  <si>
    <t>7NFT3P2</t>
  </si>
  <si>
    <t>42FT3P2</t>
  </si>
  <si>
    <t>DIRECCION PROGRAMA QEC</t>
  </si>
  <si>
    <t>SERIAL</t>
  </si>
  <si>
    <t>UBICACIÓN</t>
  </si>
  <si>
    <t>5PFT3P2</t>
  </si>
  <si>
    <t>97BT3P2</t>
  </si>
  <si>
    <t>26BT3P2</t>
  </si>
  <si>
    <t>DM3W3P2</t>
  </si>
  <si>
    <t>SCANNER</t>
  </si>
  <si>
    <t>HP SANJET PRO 2500 F1</t>
  </si>
  <si>
    <t>CN82MA10M7</t>
  </si>
  <si>
    <t>CN82MA10M4</t>
  </si>
  <si>
    <t>CN82MA10SN</t>
  </si>
  <si>
    <t>CN82MA10PY</t>
  </si>
  <si>
    <t>CN82MA10DP</t>
  </si>
  <si>
    <t>DIRECCION PLANIFICACION Y DESARROLLO</t>
  </si>
  <si>
    <t>TABLET</t>
  </si>
  <si>
    <t>SAMSUNG GALAXY SM-T561M</t>
  </si>
  <si>
    <t>R52KB2993NN</t>
  </si>
  <si>
    <t>R52KB29939P</t>
  </si>
  <si>
    <t>R52KB2992AY</t>
  </si>
  <si>
    <t>R52KB29944E</t>
  </si>
  <si>
    <t>R52KB29943B</t>
  </si>
  <si>
    <t>R52KB2992VJ</t>
  </si>
  <si>
    <t>R52KB29950Y</t>
  </si>
  <si>
    <t>R52KB29930B</t>
  </si>
  <si>
    <t>R52KB2993RV</t>
  </si>
  <si>
    <t>R52M1021XZV</t>
  </si>
  <si>
    <t>R52KB29931E</t>
  </si>
  <si>
    <t>SDLXYD66WKC4W</t>
  </si>
  <si>
    <t>APPLE IPAD PRO</t>
  </si>
  <si>
    <t>HORNO DE MICRONDAS</t>
  </si>
  <si>
    <t>OSTER BLANCO</t>
  </si>
  <si>
    <t>MICROONDA</t>
  </si>
  <si>
    <t>ESTUFA ELECTRICA 2 HORNILLAS</t>
  </si>
  <si>
    <t>BLACK ADN DECKER</t>
  </si>
  <si>
    <t>OSTER / NEGRO</t>
  </si>
  <si>
    <t>DIRECCION RECURSOS HUMANOS</t>
  </si>
  <si>
    <t>DIRECCION DE COMUNICACIONES</t>
  </si>
  <si>
    <t>SILLO EJECUTIVO</t>
  </si>
  <si>
    <t>ARCHIVO MODULAR 3 GAVETAS 22*17*26</t>
  </si>
  <si>
    <t>SILLON GENERAL SOPORTE LUMBAR</t>
  </si>
  <si>
    <t>ARCHIVO DE METAL 4 GAVETAS LATERAL</t>
  </si>
  <si>
    <t>ARMARIO CON 4 ESPACIO 3 DIV.</t>
  </si>
  <si>
    <t>SILLON EJECUTIVO, SOPORTE LUMBAR ESPALDAR ALTO</t>
  </si>
  <si>
    <t>DIRECCION PROGRAMA QD</t>
  </si>
  <si>
    <t>SILLON GERENCIAL SOPORTE LUMBRAR</t>
  </si>
  <si>
    <t>SILLON EJECUTIVO DE PIEL, SOPORTE LUMBAR</t>
  </si>
  <si>
    <t>ARCHIVO DE METAL 5 GAVETAS 25*18.5*64</t>
  </si>
  <si>
    <t>ESCRITORIO MODULAR</t>
  </si>
  <si>
    <t>ARMARIO MEDIANO PUERTA 15*32*48</t>
  </si>
  <si>
    <t>DEPARTAMENTO DE SEGURIDAD</t>
  </si>
  <si>
    <t>DIRECCION JURIDICA</t>
  </si>
  <si>
    <t>LAPTOP C/ DOCK STATION</t>
  </si>
  <si>
    <t>DELL PRECISION 5520</t>
  </si>
  <si>
    <t>1LDGPQ2</t>
  </si>
  <si>
    <t>BTP5YP2</t>
  </si>
  <si>
    <t>DELL E 2318H 23"</t>
  </si>
  <si>
    <t>MONITOR</t>
  </si>
  <si>
    <t>F71LPQ2</t>
  </si>
  <si>
    <t>FSP5YP2</t>
  </si>
  <si>
    <t>SAMSUNG 1 TB</t>
  </si>
  <si>
    <t>S3USNV0K401737</t>
  </si>
  <si>
    <t>S3USNV0K401707</t>
  </si>
  <si>
    <t xml:space="preserve">COMPUTADORA </t>
  </si>
  <si>
    <t>DELL OPTIPLEX 7050</t>
  </si>
  <si>
    <t>DZHVMN2</t>
  </si>
  <si>
    <t>HV85RM2</t>
  </si>
  <si>
    <t>DELL E 1916H 19"</t>
  </si>
  <si>
    <t>DZV6CP2</t>
  </si>
  <si>
    <t>GV85RM2</t>
  </si>
  <si>
    <t>C8ZSMN2</t>
  </si>
  <si>
    <t>JV85RM2</t>
  </si>
  <si>
    <t>SILLA DE RUEDA EN ACERO Y VINIL NEGRO</t>
  </si>
  <si>
    <t>LAMPARA DE FOCO LED DIRECCIONABLE</t>
  </si>
  <si>
    <t>ARNES</t>
  </si>
  <si>
    <t>SEGURIDAD CUERPO COMPLETO</t>
  </si>
  <si>
    <t>OSTER</t>
  </si>
  <si>
    <t>KIRISUN PT360</t>
  </si>
  <si>
    <t>TRITURADORA DE PAPEL</t>
  </si>
  <si>
    <t>LENNOX 18000 MTU</t>
  </si>
  <si>
    <t>DIRECCION DE JURIDICA</t>
  </si>
  <si>
    <t>LENNOX 12000 BTU</t>
  </si>
  <si>
    <t>SPLIT INVERTER 24000 BTU</t>
  </si>
  <si>
    <t>CARRITO DE 4 RUEDAS PARA LIMPIEZA</t>
  </si>
  <si>
    <t>FAN COIL 5 TONELADA</t>
  </si>
  <si>
    <t>NX356997A</t>
  </si>
  <si>
    <t>PANEL RECTANGULAR P/CAMARA</t>
  </si>
  <si>
    <t>LENT PARA CAMARA</t>
  </si>
  <si>
    <t>NIKON AF ZOOM 70-300MM F/4-5GS</t>
  </si>
  <si>
    <t>AL-5285</t>
  </si>
  <si>
    <t>ENGREAT APUTURED AMARAN</t>
  </si>
  <si>
    <t>GRAVADORA DE VOZ DIGITAL</t>
  </si>
  <si>
    <t>OLYMPUS</t>
  </si>
  <si>
    <t>CN35688748</t>
  </si>
  <si>
    <t>CN35688741</t>
  </si>
  <si>
    <t>CAMARA</t>
  </si>
  <si>
    <t>FUTJIFILM X-T2 PARENT BASE NEGRO</t>
  </si>
  <si>
    <t>TRIPOD + WIDE LENS KIT+CAM</t>
  </si>
  <si>
    <t>LUMIK.</t>
  </si>
  <si>
    <t>TORRE DUPLICADORA CD/DVD/BLUE RAY</t>
  </si>
  <si>
    <t>PIONNER</t>
  </si>
  <si>
    <t>F825836658</t>
  </si>
  <si>
    <t>F8258366345</t>
  </si>
  <si>
    <t>LENTE</t>
  </si>
  <si>
    <t>XFF-55-200-MMF</t>
  </si>
  <si>
    <t>CAMARA FOTOGRAFICA C/LENTE</t>
  </si>
  <si>
    <t>XF-16-55 MM F 2.8</t>
  </si>
  <si>
    <t>F825836659</t>
  </si>
  <si>
    <t>F825836660</t>
  </si>
  <si>
    <t>MANFROTO</t>
  </si>
  <si>
    <t>MVM250A</t>
  </si>
  <si>
    <t xml:space="preserve">LENTE DE CAMARA </t>
  </si>
  <si>
    <t>PANASONIC LUMIX G VARIO 14-140MM</t>
  </si>
  <si>
    <t>GO PRO</t>
  </si>
  <si>
    <t>85N6587</t>
  </si>
  <si>
    <t>2 TB</t>
  </si>
  <si>
    <t xml:space="preserve">DVD EXTERNO </t>
  </si>
  <si>
    <t>ULTRA THIN</t>
  </si>
  <si>
    <t>GRANDE DE DOCE DIGITO</t>
  </si>
  <si>
    <t xml:space="preserve">SUMADORA </t>
  </si>
  <si>
    <t>1 TB</t>
  </si>
  <si>
    <t xml:space="preserve">DELL INSPIRON </t>
  </si>
  <si>
    <t>FP85MJ2</t>
  </si>
  <si>
    <t>847SMJ2</t>
  </si>
  <si>
    <t>257SMJ</t>
  </si>
  <si>
    <t>DZV6CP25</t>
  </si>
  <si>
    <t>DZHVMN4</t>
  </si>
  <si>
    <t>DZV6CP5</t>
  </si>
  <si>
    <t>HV85RM7</t>
  </si>
  <si>
    <t>DZHVMN10</t>
  </si>
  <si>
    <t>DZHVMN11</t>
  </si>
  <si>
    <t>HV85RM14</t>
  </si>
  <si>
    <t>HV85RM17</t>
  </si>
  <si>
    <t>DZV6CP18</t>
  </si>
  <si>
    <t>DZHVMN20</t>
  </si>
  <si>
    <t>DZHVMN21</t>
  </si>
  <si>
    <t>DZV6CP24</t>
  </si>
  <si>
    <t>GV85RM2 (SERIAL DUPLICADO)</t>
  </si>
  <si>
    <t>DZHVMN3</t>
  </si>
  <si>
    <t>GV85RM4</t>
  </si>
  <si>
    <t>DZV6CP6</t>
  </si>
  <si>
    <t>DZHVMN8</t>
  </si>
  <si>
    <t>CMDZNC2</t>
  </si>
  <si>
    <t>7NY6BG2</t>
  </si>
  <si>
    <t>GV85RM8</t>
  </si>
  <si>
    <t>GV85RM11</t>
  </si>
  <si>
    <t>GV85RM13</t>
  </si>
  <si>
    <t>DZHVMN15</t>
  </si>
  <si>
    <t>DZHVMN17</t>
  </si>
  <si>
    <t>GV85RM17</t>
  </si>
  <si>
    <t>DZV6CP19</t>
  </si>
  <si>
    <t>C1VSQC2</t>
  </si>
  <si>
    <t>DZHVMN22</t>
  </si>
  <si>
    <t>DZHVMN24</t>
  </si>
  <si>
    <t>8NIJJBG2</t>
  </si>
  <si>
    <t>DZHVMN26</t>
  </si>
  <si>
    <t>HV85RM11</t>
  </si>
  <si>
    <t>DZV6CP11</t>
  </si>
  <si>
    <t>DZHVMN12</t>
  </si>
  <si>
    <t>JZVGPC2</t>
  </si>
  <si>
    <t>HV85SRM13</t>
  </si>
  <si>
    <t>DZV6CP13</t>
  </si>
  <si>
    <t>DZHVMN14</t>
  </si>
  <si>
    <t>JZ8XPC2</t>
  </si>
  <si>
    <t>GV85RM14</t>
  </si>
  <si>
    <t>HV85RM15</t>
  </si>
  <si>
    <t>DZVCP15</t>
  </si>
  <si>
    <t>87GCQJ2</t>
  </si>
  <si>
    <t>3M85MJ2</t>
  </si>
  <si>
    <t>5Y65SMJ2</t>
  </si>
  <si>
    <t>3SBGKJ2</t>
  </si>
  <si>
    <t>947SMJ2</t>
  </si>
  <si>
    <t>HV85RM12</t>
  </si>
  <si>
    <t>36GCQJ2</t>
  </si>
  <si>
    <t>FCTFRC2</t>
  </si>
  <si>
    <t>GV85RM15</t>
  </si>
  <si>
    <t>DZHVMN16</t>
  </si>
  <si>
    <t>HV85RM16</t>
  </si>
  <si>
    <t>DZV6CP16</t>
  </si>
  <si>
    <t>GV85RM16</t>
  </si>
  <si>
    <t>DZV6CP17</t>
  </si>
  <si>
    <t>DZHVMN18</t>
  </si>
  <si>
    <t>HV85RM18</t>
  </si>
  <si>
    <t>GV85RM18</t>
  </si>
  <si>
    <t>DZHVMN19</t>
  </si>
  <si>
    <t>HV85RM19</t>
  </si>
  <si>
    <t>GV85RM19</t>
  </si>
  <si>
    <t>HV85RM20</t>
  </si>
  <si>
    <t>DZV6CP20</t>
  </si>
  <si>
    <t>GV85RM20</t>
  </si>
  <si>
    <t>HV85RM21</t>
  </si>
  <si>
    <t>DZV6CP21</t>
  </si>
  <si>
    <t>GV85RM21</t>
  </si>
  <si>
    <t>DZV6CP9</t>
  </si>
  <si>
    <t>GV85RM9</t>
  </si>
  <si>
    <t>HV85RM10</t>
  </si>
  <si>
    <t>DZV6CP10</t>
  </si>
  <si>
    <t>GV85RM10</t>
  </si>
  <si>
    <t>FQCGKJ2</t>
  </si>
  <si>
    <t>HQ8SMJ2</t>
  </si>
  <si>
    <t>H88G5F2</t>
  </si>
  <si>
    <t>8266LJ2</t>
  </si>
  <si>
    <t>7VFCQJ2</t>
  </si>
  <si>
    <t>CQ8SMJ2</t>
  </si>
  <si>
    <t>5GZLLBG2</t>
  </si>
  <si>
    <t>JSFCQJ2</t>
  </si>
  <si>
    <t>867SMJ2</t>
  </si>
  <si>
    <t>3RP8RJ2</t>
  </si>
  <si>
    <t>9Y9LRC2</t>
  </si>
  <si>
    <t>DELL INSPIRON  i5</t>
  </si>
  <si>
    <t>FUJITSU</t>
  </si>
  <si>
    <t>DIRECCION AUDITORIA INTERNA</t>
  </si>
  <si>
    <t>DGFLLJ2</t>
  </si>
  <si>
    <t>9Z6SMJ2</t>
  </si>
  <si>
    <t>21GCQJ2</t>
  </si>
  <si>
    <t>9S6SM12</t>
  </si>
  <si>
    <t>2XFCOJ2</t>
  </si>
  <si>
    <t>J9SBN12</t>
  </si>
  <si>
    <t>9TBGKJ2</t>
  </si>
  <si>
    <t xml:space="preserve">LAPTOP </t>
  </si>
  <si>
    <t>DELL INSPIRON</t>
  </si>
  <si>
    <t>347SMJ2</t>
  </si>
  <si>
    <t>DZHVMN7</t>
  </si>
  <si>
    <t>DZV6CP7</t>
  </si>
  <si>
    <t>DIRECCION PROGRAMA DOMINICANA LIMPIA</t>
  </si>
  <si>
    <t>D350LC2</t>
  </si>
  <si>
    <t>HV85RM8</t>
  </si>
  <si>
    <t>DZV6CP8</t>
  </si>
  <si>
    <t>HV85RM9</t>
  </si>
  <si>
    <t>DZV6CP12</t>
  </si>
  <si>
    <t>DIRECCION LIGA MUNICIPAL ???</t>
  </si>
  <si>
    <t>DEPARTAMENTO DE TRASNPORTACION</t>
  </si>
  <si>
    <t>DQ8SMJ2</t>
  </si>
  <si>
    <t>2GFCQJ2</t>
  </si>
  <si>
    <t>DZHVMN13</t>
  </si>
  <si>
    <t>JSBGLJ2</t>
  </si>
  <si>
    <t>247SMJ2</t>
  </si>
  <si>
    <t>ALMACEN MENDOZA</t>
  </si>
  <si>
    <t>GV85RM12</t>
  </si>
  <si>
    <t>SILA PLASTICA</t>
  </si>
  <si>
    <t>C/BRAZO CORAL</t>
  </si>
  <si>
    <t>C/BRAZO BLANCA</t>
  </si>
  <si>
    <t>SWINGLINE/EX10-05</t>
  </si>
  <si>
    <t>SILLON EJECUTIVO</t>
  </si>
  <si>
    <t>SILLA SECRETARIAL</t>
  </si>
  <si>
    <t>PORTA SACO</t>
  </si>
  <si>
    <t>EN MADERA</t>
  </si>
  <si>
    <t>ESCRITORIO EJECUTIVO 32*55*29</t>
  </si>
  <si>
    <t>MESA DE REUNIONES EN MADERA</t>
  </si>
  <si>
    <t>MESA PARA IMPRESORA EN CAOBA</t>
  </si>
  <si>
    <t>SILLA DE VISITA C/SOPORTE LUMBAR</t>
  </si>
  <si>
    <t>SILLON SEMI-EJECUTIV</t>
  </si>
  <si>
    <t>SHREDMASTER SC170</t>
  </si>
  <si>
    <t>SUB-DIRECCION ????</t>
  </si>
  <si>
    <t>TABURETE ALTO C/BRAZO</t>
  </si>
  <si>
    <t>GABINETE AEREO</t>
  </si>
  <si>
    <t>FORMCASE D-0.43 PROF. X 1.00L</t>
  </si>
  <si>
    <t>MESAS PLEGABLES</t>
  </si>
  <si>
    <t>SILLA PLASTICA</t>
  </si>
  <si>
    <t>C/BRAZO BLANCO</t>
  </si>
  <si>
    <t>C/BRAZO NEGRO</t>
  </si>
  <si>
    <t>PULIDORA</t>
  </si>
  <si>
    <t>PULLMAN HOLT B20F</t>
  </si>
  <si>
    <t>DETECTOR DE METAL</t>
  </si>
  <si>
    <t>GARRET</t>
  </si>
  <si>
    <t>FLASH P/CAMARA</t>
  </si>
  <si>
    <t>NIKON SB-900</t>
  </si>
  <si>
    <t>SEAGATE 1 TB</t>
  </si>
  <si>
    <t>FAN COIL 36000 BTU</t>
  </si>
  <si>
    <t>EFIC-3</t>
  </si>
  <si>
    <t>LENNOX 24000 BTU</t>
  </si>
  <si>
    <t>R-410-220V</t>
  </si>
  <si>
    <t>MANUAL HIDRAULICO</t>
  </si>
  <si>
    <t>PATIN TRASPALETA 2.5</t>
  </si>
  <si>
    <t>EXTINTORES</t>
  </si>
  <si>
    <t>4 KLG POWDER</t>
  </si>
  <si>
    <t>BASE PARA PROYECTOR</t>
  </si>
  <si>
    <t>KLIP 850MM HASTA 1215MM</t>
  </si>
  <si>
    <t>SENOIDAL</t>
  </si>
  <si>
    <t>INVERSOR AL P II 4.0 KW 120V</t>
  </si>
  <si>
    <t xml:space="preserve">ASPIRADORA </t>
  </si>
  <si>
    <t>TRUPER</t>
  </si>
  <si>
    <t>RP4875487</t>
  </si>
  <si>
    <t>HP PROBOOK 450 G2</t>
  </si>
  <si>
    <t>CND5340H9C</t>
  </si>
  <si>
    <t>CND5340H7D</t>
  </si>
  <si>
    <t>5CD2444KK596</t>
  </si>
  <si>
    <t>5CD2444KK606</t>
  </si>
  <si>
    <t>5CD2444KK607</t>
  </si>
  <si>
    <t>CND453RJ4</t>
  </si>
  <si>
    <t>5CD2444KK611</t>
  </si>
  <si>
    <t>5CD2444KK618</t>
  </si>
  <si>
    <t>CAMIONETA</t>
  </si>
  <si>
    <t>6FPPXXMJ2PGK77131</t>
  </si>
  <si>
    <t>CAMIONETA DOBLE CABINA NEGRA</t>
  </si>
  <si>
    <t>FORD RANGER XLTA 4*4 2016</t>
  </si>
  <si>
    <t>TELEVISOR</t>
  </si>
  <si>
    <t>TOSHIBA 50" C/BASE</t>
  </si>
  <si>
    <t>E34284T70206C1</t>
  </si>
  <si>
    <t>JUEGO DE SOFA (SALA DE ESPERA DEL DESAPCHO)</t>
  </si>
  <si>
    <t>MIX 2Y3 PERSONAS</t>
  </si>
  <si>
    <t>MESA CENTRO (SALA DE ESPERA DEL DESPACHO)</t>
  </si>
  <si>
    <t>RECTANGULAR DOBLE CRISTAL</t>
  </si>
  <si>
    <t>C/TOPA DE CRISTAL</t>
  </si>
  <si>
    <t>MESA LATERAL (SALA DE ESPERA DEL DESPACHO)</t>
  </si>
  <si>
    <t>SECADOR DE MANOS (BAÑOS)</t>
  </si>
  <si>
    <t>110V TCO-HK</t>
  </si>
  <si>
    <t>HORNO DE MICRONDAS (COCINA Y COMEDOR)</t>
  </si>
  <si>
    <t>1000W WARING</t>
  </si>
  <si>
    <t xml:space="preserve">MESA </t>
  </si>
  <si>
    <t>STAR BT06</t>
  </si>
  <si>
    <t>MESA</t>
  </si>
  <si>
    <t>30*73</t>
  </si>
  <si>
    <t>ELECTRICA DE 2 HORNILLAS</t>
  </si>
  <si>
    <t>ESTUFA</t>
  </si>
  <si>
    <t>ELECTRICA DE 1 HORNILLA</t>
  </si>
  <si>
    <t>CAJA FUERTE</t>
  </si>
  <si>
    <t>PROMO-2B</t>
  </si>
  <si>
    <t>ARCHIVO AEREO</t>
  </si>
  <si>
    <t>EN MELAMINA 36*15*15</t>
  </si>
  <si>
    <t>IMPRESORA DE LABEL</t>
  </si>
  <si>
    <t>ZEBRA</t>
  </si>
  <si>
    <t>ARMARIO</t>
  </si>
  <si>
    <t>MERCURY</t>
  </si>
  <si>
    <t>TRIPODE</t>
  </si>
  <si>
    <t>60" C/BULTO</t>
  </si>
  <si>
    <t>BOCINA</t>
  </si>
  <si>
    <t>2.0 KLIPP XTREME</t>
  </si>
  <si>
    <t>SEAGATE 2.5 / 2TB</t>
  </si>
  <si>
    <t>TRAMFERIA</t>
  </si>
  <si>
    <t>EN METAL</t>
  </si>
  <si>
    <t>OF-146EN</t>
  </si>
  <si>
    <t>ARCHIVOS</t>
  </si>
  <si>
    <t>METALICOS 8.5*11 C/ 4 GAVETAS Y ARMAZON</t>
  </si>
  <si>
    <t xml:space="preserve">QUEMADORA </t>
  </si>
  <si>
    <t>SAMSUNG</t>
  </si>
  <si>
    <t>24*SATA</t>
  </si>
  <si>
    <t>SAMSGUNG</t>
  </si>
  <si>
    <t>1TB</t>
  </si>
  <si>
    <t>DVD PLAYER (CAJA CHICA)</t>
  </si>
  <si>
    <t>LG M/DP 122 USB/DIVX</t>
  </si>
  <si>
    <t>F835689NX4</t>
  </si>
  <si>
    <t xml:space="preserve">CUADRO </t>
  </si>
  <si>
    <t>FOTO DE NIÑO ESCRITO</t>
  </si>
  <si>
    <t>MARCO 4.5*6.5</t>
  </si>
  <si>
    <t>SOBRE QEC</t>
  </si>
  <si>
    <t>ESCRITO CAMARA DE DIPUTADOS</t>
  </si>
  <si>
    <t>MARCO 25*48 3/1</t>
  </si>
  <si>
    <t>MARCO 10*14</t>
  </si>
  <si>
    <t>PERIODICO H3 PM8463 VSR 70173</t>
  </si>
  <si>
    <t>ABANICO DE PARED</t>
  </si>
  <si>
    <t>KDK</t>
  </si>
  <si>
    <t>PLEGABLE</t>
  </si>
  <si>
    <t>SWICH 24 PUERTOS</t>
  </si>
  <si>
    <t>TP LINK</t>
  </si>
  <si>
    <t>NH15387</t>
  </si>
  <si>
    <t>SWICH 16 PUERTOS</t>
  </si>
  <si>
    <t>NH15987</t>
  </si>
  <si>
    <t>PC</t>
  </si>
  <si>
    <t>OPTIPLEX 910</t>
  </si>
  <si>
    <t>FX484585C</t>
  </si>
  <si>
    <t>UPS</t>
  </si>
  <si>
    <t>OMD189-D19EGA 650VA</t>
  </si>
  <si>
    <t>FX488975E</t>
  </si>
  <si>
    <t>FX48875X</t>
  </si>
  <si>
    <t>OMEGA 650VA</t>
  </si>
  <si>
    <t>FX488799</t>
  </si>
  <si>
    <t>FX488758</t>
  </si>
  <si>
    <t>FX488771</t>
  </si>
  <si>
    <t>FX48876C</t>
  </si>
  <si>
    <t>FX48864D</t>
  </si>
  <si>
    <t>FX488762</t>
  </si>
  <si>
    <t>FX48846G</t>
  </si>
  <si>
    <t>ABANICO DE PISO</t>
  </si>
  <si>
    <t>ARMARIO DE LIBRO HAYA</t>
  </si>
  <si>
    <t>5 ESPACIO</t>
  </si>
  <si>
    <t>ESCRITORIO</t>
  </si>
  <si>
    <t>SILLON TECNICO</t>
  </si>
  <si>
    <t>STI-N31</t>
  </si>
  <si>
    <t xml:space="preserve">MODULO </t>
  </si>
  <si>
    <t>D/3GAVETAS CON RUEDA</t>
  </si>
  <si>
    <t>EN MELANINA 25MM 70.120 CMS</t>
  </si>
  <si>
    <t>DE 3 GAVETAS C/RUEDA</t>
  </si>
  <si>
    <t>ARCHIVO METALICO</t>
  </si>
  <si>
    <t>8.5*11 D/4 GAVETAS</t>
  </si>
  <si>
    <t>ESCRITORIO 20*43*29</t>
  </si>
  <si>
    <t>C/MODULO DE2 GAVETA</t>
  </si>
  <si>
    <t xml:space="preserve">ESCRITORIO </t>
  </si>
  <si>
    <t>PROPEEP SANTIAGO</t>
  </si>
  <si>
    <t xml:space="preserve">METALICOS 8.5*11 C/ 4 GAVETAS </t>
  </si>
  <si>
    <t>ARCHIVO</t>
  </si>
  <si>
    <t>CARRITO</t>
  </si>
  <si>
    <t>PLASTICO D/4 RUEDAS</t>
  </si>
  <si>
    <t>D/4 GAVETAS 8.5*14</t>
  </si>
  <si>
    <t>DE 4 HORNILLA</t>
  </si>
  <si>
    <t>2.2 P3</t>
  </si>
  <si>
    <t>HORNO MICROONDAS</t>
  </si>
  <si>
    <t>KOR-9</t>
  </si>
  <si>
    <t>MICROONDAS</t>
  </si>
  <si>
    <t>NXMMKAA0014041FC3E3405</t>
  </si>
  <si>
    <t>NXMMKAA00140421AE93404</t>
  </si>
  <si>
    <t>NXMMKAA00140421AE93405</t>
  </si>
  <si>
    <t>NXMMKAA0014041FC3E3406</t>
  </si>
  <si>
    <t>NXMMKAA00140421AE93406</t>
  </si>
  <si>
    <t>NXMMKAA0014041FC3E407</t>
  </si>
  <si>
    <t>NXMMKAA00140421AE93407</t>
  </si>
  <si>
    <t>NXMMKAA00140421C543400</t>
  </si>
  <si>
    <t>NXMMKAA00140421AE93408</t>
  </si>
  <si>
    <t>NXMMKAA0014041FC3E3409</t>
  </si>
  <si>
    <t>NXMMKAA00140421BFS3400</t>
  </si>
  <si>
    <t>NXMMKAA0014041FC3E3400</t>
  </si>
  <si>
    <t>NXMMKAA00140421AE93400</t>
  </si>
  <si>
    <t>NXMMKAA0014041FC3E402</t>
  </si>
  <si>
    <t>NXMMKAA00140421AE93402</t>
  </si>
  <si>
    <t>NXMMKAA0014041FC3E403</t>
  </si>
  <si>
    <t>NXMMKAA001404219683400</t>
  </si>
  <si>
    <t>PROYECTOR</t>
  </si>
  <si>
    <t>JEEPETA</t>
  </si>
  <si>
    <t>LECTOR</t>
  </si>
  <si>
    <t>BE750G</t>
  </si>
  <si>
    <t>CPU</t>
  </si>
  <si>
    <t>DIRECCION PROGRAMA QST</t>
  </si>
  <si>
    <t>DIRECCION GENERAL</t>
  </si>
  <si>
    <t>DELL</t>
  </si>
  <si>
    <t xml:space="preserve">MONITOR </t>
  </si>
  <si>
    <t>TABURETE S/BRAZO MATERIAL SINTETICO NEGRO</t>
  </si>
  <si>
    <t xml:space="preserve">SERVICIOS GENERALES / DIRECCION PROGRAMA QST </t>
  </si>
  <si>
    <t>UNIDAD PORTATIL DENTAL</t>
  </si>
  <si>
    <t>QD / DIRECCION PROGRAMA QST</t>
  </si>
  <si>
    <t>SILLA DENTAL PORTATIL</t>
  </si>
  <si>
    <t>MICRO MOTOR DENTAL TIPO U</t>
  </si>
  <si>
    <t>TURBINA PARA ODONTOLOGIA</t>
  </si>
  <si>
    <t>SILLAS PLASTICA BLANCA SIN BRAZO</t>
  </si>
  <si>
    <t>PIZARRA PLASTICA BLANCA 36*48 C/BORDE DE METAL</t>
  </si>
  <si>
    <t>ESCRITORIO MODULAR DE METAL 28*48</t>
  </si>
  <si>
    <t>ARCHIVO MODULAR DE 3 GAVETAS</t>
  </si>
  <si>
    <t>MESA PLASTICA PLEGABLE 30*70</t>
  </si>
  <si>
    <t>ARMARIO DE OFICINA 18" 36*72</t>
  </si>
  <si>
    <t>AIRMAX</t>
  </si>
  <si>
    <t>AIRMAX (3407786220194090120003)</t>
  </si>
  <si>
    <t>AIRMAX (3408111440195250120168)</t>
  </si>
  <si>
    <t>AIRE ACONDICIONADO 18000BTU</t>
  </si>
  <si>
    <t>AIRMAX (34077862201940901200099)</t>
  </si>
  <si>
    <t>CONTROL NUCLEO / DIRECCION PROGRAMA QAC</t>
  </si>
  <si>
    <t>ESCRITORIO 28X48 CMS METALICA COLOR HAYA</t>
  </si>
  <si>
    <t xml:space="preserve">ESCALERA DE ALUMINIO </t>
  </si>
  <si>
    <t>ALUMUNIO DE 4"</t>
  </si>
  <si>
    <t>ALMACEN MENDOZA / DIRECCION PROGRAMA QST</t>
  </si>
  <si>
    <t>MAQUINA DE SOLDAR</t>
  </si>
  <si>
    <t>WELDER/BX6-300AMP</t>
  </si>
  <si>
    <t>MAQUINA PULIDORA 4 1/2 900W</t>
  </si>
  <si>
    <t>BOCH/GWS 9 115</t>
  </si>
  <si>
    <t xml:space="preserve">PROBADOR DE ENERGIA DIGITAL </t>
  </si>
  <si>
    <t>DT-266</t>
  </si>
  <si>
    <t>SIERRA CALADORA</t>
  </si>
  <si>
    <t>450W</t>
  </si>
  <si>
    <t>TROPEER TIPO LAPIZ 100 W</t>
  </si>
  <si>
    <t>BOCH MARTILLO 1/2 700W</t>
  </si>
  <si>
    <t>TALADRO ELECTRICO</t>
  </si>
  <si>
    <t>TALADRO INALAMBRICO</t>
  </si>
  <si>
    <t>BOCH 1/2 18 V</t>
  </si>
  <si>
    <t>SC022XN28JJGH6</t>
  </si>
  <si>
    <t>APPLE MACBOOK TB 15 A1990</t>
  </si>
  <si>
    <t>PROGRAMA QD / DIRECCION PROGRAMA QST</t>
  </si>
  <si>
    <t>PROGRAMA CUIDA TU SALUD / DIRECCION PROGRAMA QST</t>
  </si>
  <si>
    <t>BOCINA PORTATIL C/2 MICROFONOS</t>
  </si>
  <si>
    <t>MYO-155SPBAT 100W</t>
  </si>
  <si>
    <t>PUNTO CULTURAL / DIRECCION PROGRAMA QST</t>
  </si>
  <si>
    <t>PANTALLA P/PROYECTOR ELECT. 100"</t>
  </si>
  <si>
    <t>DELL LATITUDE 5590</t>
  </si>
  <si>
    <t>86HC7S2</t>
  </si>
  <si>
    <t>JCVC7S21</t>
  </si>
  <si>
    <t>9SNC7S21</t>
  </si>
  <si>
    <t>9J37S2</t>
  </si>
  <si>
    <t>CQ187S2</t>
  </si>
  <si>
    <t>FN187S2</t>
  </si>
  <si>
    <t>8M187S2</t>
  </si>
  <si>
    <t>H2HC7S2</t>
  </si>
  <si>
    <t>6ZNC7S2</t>
  </si>
  <si>
    <t>40HC7S2</t>
  </si>
  <si>
    <t>GNNC7S2</t>
  </si>
  <si>
    <t>9FVC7S2</t>
  </si>
  <si>
    <t>G3HC7S2</t>
  </si>
  <si>
    <t>1GVC7S2</t>
  </si>
  <si>
    <t>HTR97S2</t>
  </si>
  <si>
    <t>3TNC7S2</t>
  </si>
  <si>
    <t>6L187S2</t>
  </si>
  <si>
    <t>DIRECCION ADMINISTRATIVA Y FINANCIERA (DAF) / DIRECCON PROGRAMA QST</t>
  </si>
  <si>
    <t>DELL OPTIPLEX 7060</t>
  </si>
  <si>
    <t>DESKTOP</t>
  </si>
  <si>
    <t>87JVOS2</t>
  </si>
  <si>
    <t>8CCW0S2</t>
  </si>
  <si>
    <t>8CTV0S2</t>
  </si>
  <si>
    <t>87KTOS2</t>
  </si>
  <si>
    <t>8C8T0S2</t>
  </si>
  <si>
    <t>503WFK2</t>
  </si>
  <si>
    <t>8C8Y0S2</t>
  </si>
  <si>
    <t>8CSS0S2</t>
  </si>
  <si>
    <t>8CTY0S2</t>
  </si>
  <si>
    <t>8CVW0S2</t>
  </si>
  <si>
    <t>8CBX0S2</t>
  </si>
  <si>
    <t>8CRY0S2</t>
  </si>
  <si>
    <t>8CSW0S2</t>
  </si>
  <si>
    <t>DELL 22"</t>
  </si>
  <si>
    <t>75NMPR2</t>
  </si>
  <si>
    <t>86NMPR2</t>
  </si>
  <si>
    <t>46DPMPR2</t>
  </si>
  <si>
    <t>5L3JPR2</t>
  </si>
  <si>
    <t>4C4JPR2</t>
  </si>
  <si>
    <t>8DLCX82</t>
  </si>
  <si>
    <t>JL3JPR2</t>
  </si>
  <si>
    <t>G30JPR2</t>
  </si>
  <si>
    <t>HCPMPR2</t>
  </si>
  <si>
    <t>FCPMPR2</t>
  </si>
  <si>
    <t>F4NMPR2</t>
  </si>
  <si>
    <t>BDPMR2</t>
  </si>
  <si>
    <t>6DPMPR3</t>
  </si>
  <si>
    <t>TOTAL</t>
  </si>
  <si>
    <t>ACER ASPIRE E1510-2500 15.6"/N2</t>
  </si>
  <si>
    <t>SCANJET PRO 500</t>
  </si>
  <si>
    <t>CN829A10DK</t>
  </si>
  <si>
    <t>CN52MA10SW</t>
  </si>
  <si>
    <t>CN82MA10SS</t>
  </si>
  <si>
    <t>CN82MA10SM</t>
  </si>
  <si>
    <t>CN82MA10SJ</t>
  </si>
  <si>
    <t>HP PRO M477FDW</t>
  </si>
  <si>
    <t>VNBKL63GFN</t>
  </si>
  <si>
    <t>NBKL63G4D</t>
  </si>
  <si>
    <t>FORZA NT-1011D</t>
  </si>
  <si>
    <t>DEPARTAMENTO AUDITORIA / DIRECCION PROGRAMA QST</t>
  </si>
  <si>
    <t>SILLA GERENCIAL</t>
  </si>
  <si>
    <t>EN TELA NEGRA</t>
  </si>
  <si>
    <t>ARCHIVO DE 4 GAVETAS</t>
  </si>
  <si>
    <t>CAMIONETA DOBLE CABINA</t>
  </si>
  <si>
    <t>CHEVROLET COLORADO</t>
  </si>
  <si>
    <t>DEPARTAMENTO TRANSPORTACION / DIRECCION PROGRAMA QST</t>
  </si>
  <si>
    <t>X342623</t>
  </si>
  <si>
    <t>X342625</t>
  </si>
  <si>
    <t>X342627</t>
  </si>
  <si>
    <t>X342626</t>
  </si>
  <si>
    <t>X342624</t>
  </si>
  <si>
    <t>X342620</t>
  </si>
  <si>
    <t>X342622</t>
  </si>
  <si>
    <t>X342621</t>
  </si>
  <si>
    <t>X342629</t>
  </si>
  <si>
    <t>MINISTERIO DE DEPORTE / DIRECCION PROGRAMA QST</t>
  </si>
  <si>
    <t>PALMER PC13</t>
  </si>
  <si>
    <t>GUITARRA</t>
  </si>
  <si>
    <t>CENTRO CULTURAL NARCISO GONZALEZ / DIRECCION PROGRAMA QST</t>
  </si>
  <si>
    <t>ESCUELA DE BELLAS ARTES AZUA / DIRECCION PROGRAMA QST</t>
  </si>
  <si>
    <t>PROGRAMA QAC / DIRECCION PROGRAMA QST</t>
  </si>
  <si>
    <t>MONTE DE ORACION PERAL VILLO MONTE PLATA / DIRECCION PROGRAMA QST</t>
  </si>
  <si>
    <t>MONTA PLATA</t>
  </si>
  <si>
    <t>BLX288 PG58</t>
  </si>
  <si>
    <t>MICROFONO</t>
  </si>
  <si>
    <t>TALADRO</t>
  </si>
  <si>
    <t>BOCH</t>
  </si>
  <si>
    <t>NFC548773</t>
  </si>
  <si>
    <t>ESCALERA DE EXTENSION DE FIBRA 13" 32 / 300</t>
  </si>
  <si>
    <t>SONY ITALY</t>
  </si>
  <si>
    <t>SUBDIRECCION TECNICA / DIRECCION PROGRAMA QST</t>
  </si>
  <si>
    <t>GALAXY E</t>
  </si>
  <si>
    <t>R52J515X85R</t>
  </si>
  <si>
    <t>R52J50WLVBM</t>
  </si>
  <si>
    <t>R52J515X88D</t>
  </si>
  <si>
    <t>R52J50YFGXW</t>
  </si>
  <si>
    <t>R52J50YFGRL</t>
  </si>
  <si>
    <t>R52J50Q6KYT</t>
  </si>
  <si>
    <t>R52J515X7YX</t>
  </si>
  <si>
    <t>R52J50Q6KEZ</t>
  </si>
  <si>
    <t>R52J50YFGYX</t>
  </si>
  <si>
    <t>R52J50YFGKN</t>
  </si>
  <si>
    <t>R52J515X87M</t>
  </si>
  <si>
    <t>R5250WLPML</t>
  </si>
  <si>
    <t>R52J50Q6HZB</t>
  </si>
  <si>
    <t>R52J0WLV9R</t>
  </si>
  <si>
    <t>R52J50Q6FZE</t>
  </si>
  <si>
    <t>R52J515X8EW</t>
  </si>
  <si>
    <t>R52J515X7VH</t>
  </si>
  <si>
    <t>R52J515X8KJ</t>
  </si>
  <si>
    <t>R52J50Q6HNA</t>
  </si>
  <si>
    <t>R52J50Q6C2D</t>
  </si>
  <si>
    <t>R52J50Q6KOB</t>
  </si>
  <si>
    <t>R52J50Q6BCV</t>
  </si>
  <si>
    <t>R52J50Q6EFX</t>
  </si>
  <si>
    <t>R52J515X7QD</t>
  </si>
  <si>
    <t>R52J50WLPEY</t>
  </si>
  <si>
    <t>IPAD APPLE MK48LLA</t>
  </si>
  <si>
    <t>DLXTMIEGMW4</t>
  </si>
  <si>
    <t>6/22/2017</t>
  </si>
  <si>
    <t xml:space="preserve"> DIRECCION DE COMUNICACION / DIRECCION PROGRAMA QST</t>
  </si>
  <si>
    <t>DIRECCION GENERAL / DIRECCION PROGRAMA QST</t>
  </si>
  <si>
    <t>DLXTM0N9GMW4</t>
  </si>
  <si>
    <t>IMACBOOK PRO 15</t>
  </si>
  <si>
    <t>CO2TX30UHTD8</t>
  </si>
  <si>
    <t>DIRECCION DE TECNOLOGIA / DIRECCION PROGRAMA QST</t>
  </si>
  <si>
    <t>DELL INSPIRON i5 TIPO B</t>
  </si>
  <si>
    <t>376QNC3</t>
  </si>
  <si>
    <t>5H6QNC4</t>
  </si>
  <si>
    <t>5H6QNC8</t>
  </si>
  <si>
    <t>ALDJQX3</t>
  </si>
  <si>
    <t>5H6QNC6</t>
  </si>
  <si>
    <t>376QNC7</t>
  </si>
  <si>
    <t>5H6QNC1</t>
  </si>
  <si>
    <t>376QNC6</t>
  </si>
  <si>
    <t>DELL INSPIRON i5 TIPO A</t>
  </si>
  <si>
    <t>COMPUTADORA C/MONITOR</t>
  </si>
  <si>
    <t>DELL 3040SFF/MONITOR DELL 22"</t>
  </si>
  <si>
    <t>8N1CLD2</t>
  </si>
  <si>
    <t>FX1CLD2</t>
  </si>
  <si>
    <t>7J2CLD2</t>
  </si>
  <si>
    <t>R52J50Q6RLRF</t>
  </si>
  <si>
    <t>DLXTMIEGMB5</t>
  </si>
  <si>
    <t>H2MCLD2</t>
  </si>
  <si>
    <t>APC 750V</t>
  </si>
  <si>
    <t>123CLD2</t>
  </si>
  <si>
    <t>G62VJQH2</t>
  </si>
  <si>
    <t>BPDTB82</t>
  </si>
  <si>
    <t>G01JB82</t>
  </si>
  <si>
    <t>D7T1P52</t>
  </si>
  <si>
    <t>CO2TXC6HT8</t>
  </si>
  <si>
    <t>MACKBOOK PRO MLW82LL T/A</t>
  </si>
  <si>
    <t>APPLE IMAC 27" C/RETINA 5K</t>
  </si>
  <si>
    <t>DMLXERTSAA4FR</t>
  </si>
  <si>
    <t>PANTALLA P/PROYECTOR 120"</t>
  </si>
  <si>
    <t>MAQUINA PURIFICADORA DE AIRE</t>
  </si>
  <si>
    <t>BLASTER</t>
  </si>
  <si>
    <t>RN5844DF36</t>
  </si>
  <si>
    <t>ALMACEN PROPEEP PRINCIPAL / DIRECCION PROGRAMA QST</t>
  </si>
  <si>
    <t>15" 400 WATTS BLUETOOH USB PEDESTAL</t>
  </si>
  <si>
    <t>GPS</t>
  </si>
  <si>
    <t>GARMIN MONTANA 680</t>
  </si>
  <si>
    <t>5H6QNC7</t>
  </si>
  <si>
    <t>NIKON COOLPIX OPTICAL 720P</t>
  </si>
  <si>
    <t>376QNC9</t>
  </si>
  <si>
    <t>CAMARA / TRIPODE</t>
  </si>
  <si>
    <t>NIIKON MOD. D3400</t>
  </si>
  <si>
    <t>FN65F5217</t>
  </si>
  <si>
    <t>MNCAXXMAWAFS70602 (G391114)</t>
  </si>
  <si>
    <t>JEEPETA FORD EVEREST TREND</t>
  </si>
  <si>
    <t>FOR EVEREST TREND</t>
  </si>
  <si>
    <t>INVERSOR C/ 4 BATERIAS DE CICLO PROFUNDO</t>
  </si>
  <si>
    <t>4KM 24V BLAZE</t>
  </si>
  <si>
    <t>RN25F365</t>
  </si>
  <si>
    <t>MANCOMUNIDAD / DIRECCION PROGRAMA QST</t>
  </si>
  <si>
    <t>BRD8XQ2</t>
  </si>
  <si>
    <t>DELL-E2216H</t>
  </si>
  <si>
    <t>CG404S2</t>
  </si>
  <si>
    <t>9V0KFL2</t>
  </si>
  <si>
    <t>4KVZDL2</t>
  </si>
  <si>
    <t>87VZDL2</t>
  </si>
  <si>
    <t>GY021P2</t>
  </si>
  <si>
    <t>DELL INSPIRON I5</t>
  </si>
  <si>
    <t>DELL INSPIRON I6</t>
  </si>
  <si>
    <t>DELL INSPIRON I7</t>
  </si>
  <si>
    <t>DELL INSPIRON I8</t>
  </si>
  <si>
    <t>DELL INSPIRON I9</t>
  </si>
  <si>
    <t>8HRDFL2</t>
  </si>
  <si>
    <t>2TFZBL2</t>
  </si>
  <si>
    <t>DIRECCION RR.HH</t>
  </si>
  <si>
    <t>DELL INSPIRON I10</t>
  </si>
  <si>
    <t>DELL INSPIRON I11</t>
  </si>
  <si>
    <t>6201CL2</t>
  </si>
  <si>
    <t>DELL INSPIRON I12</t>
  </si>
  <si>
    <t>DELL INSPIRON I13</t>
  </si>
  <si>
    <t>HB2YZN2</t>
  </si>
  <si>
    <t>7RZNBL2</t>
  </si>
  <si>
    <t>DELL INSPIRON I14</t>
  </si>
  <si>
    <t>GF3KFL2</t>
  </si>
  <si>
    <t>DQ0531X3GVT</t>
  </si>
  <si>
    <t>APPLE A1636</t>
  </si>
  <si>
    <t>TECLADO PARA IPAD</t>
  </si>
  <si>
    <t>BOCINA PORTATIL</t>
  </si>
  <si>
    <t>TECHNOTRONIC SBX-0815R</t>
  </si>
  <si>
    <t>DIRECCION PROGRAMA QEC SANTIAGO</t>
  </si>
  <si>
    <t>TECHNOTRONIC MB 1K/L</t>
  </si>
  <si>
    <t>TRIPODE P/BOCINA CAPACIDAD DE 60KG</t>
  </si>
  <si>
    <t>RKCF650026L</t>
  </si>
  <si>
    <t>EPSON 1945W H471A</t>
  </si>
  <si>
    <t>LED SM FHD</t>
  </si>
  <si>
    <t>UN50J5300AHX</t>
  </si>
  <si>
    <t>DIRECCION DE COMUNICACIÓN</t>
  </si>
  <si>
    <t>IMPRESORA PARA IDENTIFICACION</t>
  </si>
  <si>
    <t>ENDURO</t>
  </si>
  <si>
    <t>RT44584473</t>
  </si>
  <si>
    <t>CAMARA PARA ID/ CON SOFTWARE</t>
  </si>
  <si>
    <t>NS45882DF668GT3</t>
  </si>
  <si>
    <t>TRIPODE 52 PULG. P/ CAMARA</t>
  </si>
  <si>
    <t>SILLON GERENCIAL EN TELA C/BRAZO</t>
  </si>
  <si>
    <t>SILLON GERENCIAL EN TELA COLOR NEGRO</t>
  </si>
  <si>
    <t>DIRECCION DE TEGNOLOGIA</t>
  </si>
  <si>
    <t>PRO S3</t>
  </si>
  <si>
    <t>ALDJQX6</t>
  </si>
  <si>
    <t>IMPRESORA PARA CHEQUE</t>
  </si>
  <si>
    <t>RR458836552018X</t>
  </si>
  <si>
    <t>LINEA EDZA DE FORM. CASE 28*55</t>
  </si>
  <si>
    <t>PANEL DIVISOR DE ESCRITORIO</t>
  </si>
  <si>
    <t>ARCHIVO MODULAR D/3 GAVETAS</t>
  </si>
  <si>
    <t>SILLON EJECUTIVO C/NEGRO</t>
  </si>
  <si>
    <t>MOTOROLA EP-35 C/MANOS LIBRE</t>
  </si>
  <si>
    <t>MOTOROLA EP-35 C/MICROFONO DE SOLAPA</t>
  </si>
  <si>
    <t>APPLE MACBOOK PRO</t>
  </si>
  <si>
    <t>CO25G8E9G8WP</t>
  </si>
  <si>
    <t>ESTUFA ELECTRICA</t>
  </si>
  <si>
    <t>AMERICAN</t>
  </si>
  <si>
    <t xml:space="preserve">SISTEMA DE VIGILANCIA </t>
  </si>
  <si>
    <t>BULLET GAMA HDTV1 1080P</t>
  </si>
  <si>
    <t>DOMTVO HD</t>
  </si>
  <si>
    <t>GRABADOR DETENCION DE MOVIMIENTO</t>
  </si>
  <si>
    <t>DISCO DURO</t>
  </si>
  <si>
    <t>SATA 2TB 3.5</t>
  </si>
  <si>
    <t>POWER SUPLLY</t>
  </si>
  <si>
    <t>9CH 20 AMP</t>
  </si>
  <si>
    <t>E970SWN</t>
  </si>
  <si>
    <t>DX45882031</t>
  </si>
  <si>
    <t>MONITOR 19" LCD/LED C/BASE</t>
  </si>
  <si>
    <t>TELEVISOR 42 PULGADAS FULL HD 1080P</t>
  </si>
  <si>
    <t>JEIMP</t>
  </si>
  <si>
    <t>LG58669C254X</t>
  </si>
  <si>
    <t xml:space="preserve">DRONE </t>
  </si>
  <si>
    <t>DJI PHANTOM 4 PRO</t>
  </si>
  <si>
    <t>RF458725G63</t>
  </si>
  <si>
    <t>OPTIPLE 3040 SFF</t>
  </si>
  <si>
    <t>SN4587995</t>
  </si>
  <si>
    <t>IPAD PRO T/A</t>
  </si>
  <si>
    <t>CO25G656</t>
  </si>
  <si>
    <t>DELL i5 5559</t>
  </si>
  <si>
    <t>2KFZNC2</t>
  </si>
  <si>
    <t>5H6QNC2</t>
  </si>
  <si>
    <t>CO25G718</t>
  </si>
  <si>
    <t>376QNC2</t>
  </si>
  <si>
    <t>IPAD PRO 128 GB T/B</t>
  </si>
  <si>
    <t>CO25G728</t>
  </si>
  <si>
    <t>ACTIVO FIJO / DIRECCION ADMINISTRATIVA Y FINANCIERA (DAF)</t>
  </si>
  <si>
    <t>CO25G746</t>
  </si>
  <si>
    <t>CO25G750</t>
  </si>
  <si>
    <t>CO25G766</t>
  </si>
  <si>
    <t>CO25G774</t>
  </si>
  <si>
    <t>CO25G776</t>
  </si>
  <si>
    <t>CO25G784</t>
  </si>
  <si>
    <t>CO25G804</t>
  </si>
  <si>
    <t>CO25G816</t>
  </si>
  <si>
    <t>CO25G818</t>
  </si>
  <si>
    <t>CO25G840</t>
  </si>
  <si>
    <t>CO25G846</t>
  </si>
  <si>
    <t>CO25G854</t>
  </si>
  <si>
    <t>ALDJQX7</t>
  </si>
  <si>
    <t>ALDJQX4</t>
  </si>
  <si>
    <t>CO25G578</t>
  </si>
  <si>
    <t>IPAD PRO 128GB T/B</t>
  </si>
  <si>
    <t>IPAD PRO T/B</t>
  </si>
  <si>
    <t>CO25G570</t>
  </si>
  <si>
    <t>SS56R5492GX1</t>
  </si>
  <si>
    <t>CO25G560</t>
  </si>
  <si>
    <t>RT4458965FD1</t>
  </si>
  <si>
    <t>NX445788852154</t>
  </si>
  <si>
    <t>G391114</t>
  </si>
  <si>
    <t>FORD EVEREST TREND 2016</t>
  </si>
  <si>
    <t>INTELL 26 ZIR</t>
  </si>
  <si>
    <t>ARCO DETECTOR DE METAL</t>
  </si>
  <si>
    <t xml:space="preserve">PANEL DE ALARMA </t>
  </si>
  <si>
    <t>VISTA 21</t>
  </si>
  <si>
    <t>MESITA DE CRISTAL P/CENTRO</t>
  </si>
  <si>
    <t>SET DE SILLAS DE ESPERA PARA DOS</t>
  </si>
  <si>
    <t>SILLA EJECUTIVA BRAZOS</t>
  </si>
  <si>
    <t>SILLA EJECUTIVA BRAZOS Y RUEDAS</t>
  </si>
  <si>
    <t>SILLON EJECUTIVIO</t>
  </si>
  <si>
    <t>FREZEER CONGELADOR 17"</t>
  </si>
  <si>
    <t>GENERAL ELECTRIC</t>
  </si>
  <si>
    <t>SF587900584B4</t>
  </si>
  <si>
    <t>BEBEDERO NEGRO</t>
  </si>
  <si>
    <t>SF6588722232C</t>
  </si>
  <si>
    <t>LAMPARA DE MESA</t>
  </si>
  <si>
    <t>SALA DE LACTANCIA / DIRECCION PROGRAMA QEC</t>
  </si>
  <si>
    <t>LAMPARA FOTO</t>
  </si>
  <si>
    <t>MESA PLASTICA BLANCA</t>
  </si>
  <si>
    <t>LACK</t>
  </si>
  <si>
    <t>RELOJ DESPERTADOR</t>
  </si>
  <si>
    <t>DE MESA</t>
  </si>
  <si>
    <t>RELOJ</t>
  </si>
  <si>
    <t>ESTANTE MEDIANO</t>
  </si>
  <si>
    <t>RADIO</t>
  </si>
  <si>
    <t>PORT TECHNIC AL PRO</t>
  </si>
  <si>
    <t>Q1R0004K2</t>
  </si>
  <si>
    <t>MADERA / NEGRO</t>
  </si>
  <si>
    <t>TABURETE HIDRAULICO</t>
  </si>
  <si>
    <t>TELEFONO DIGITAL</t>
  </si>
  <si>
    <t>OTI TELECOM</t>
  </si>
  <si>
    <t>B&amp;D</t>
  </si>
  <si>
    <t>TELEFONO INALAMBRICO</t>
  </si>
  <si>
    <t>ALCATEL</t>
  </si>
  <si>
    <t>SISTEMA DE AUTOVIGILANCIA MENDOZA T AREA FINANCIERA</t>
  </si>
  <si>
    <t>DVD 8CH AHD HAMBANG 960H / 1TB DISCO DURO</t>
  </si>
  <si>
    <t>TV 48 PULG. TCL SMART TV</t>
  </si>
  <si>
    <t>BASE TV DE TECHO</t>
  </si>
  <si>
    <t>INVERSOR 1.5K SEMISINOSOIDAL</t>
  </si>
  <si>
    <t>GABINETE CON TAPA DE CRISTAL</t>
  </si>
  <si>
    <t>CAMARA DOMO AHD 720P VARIFOCAL</t>
  </si>
  <si>
    <t>CAMARA BOX AVTECH 700TVL / 960H</t>
  </si>
  <si>
    <t>GRABADORA DIGITAL</t>
  </si>
  <si>
    <t xml:space="preserve">SUB DIRECCION </t>
  </si>
  <si>
    <t>DW SDS 1 PULG 800 D25213 K</t>
  </si>
  <si>
    <t>APC-BACK MASTER CONTROL</t>
  </si>
  <si>
    <t>MODULAR POWER</t>
  </si>
  <si>
    <t>HP HIGH VOLTAGE</t>
  </si>
  <si>
    <t>PX35887</t>
  </si>
  <si>
    <t>PX355472</t>
  </si>
  <si>
    <t>18000 BTU</t>
  </si>
  <si>
    <t>FF480000358965</t>
  </si>
  <si>
    <t>DEPARTAMENTO AUDITORIA</t>
  </si>
  <si>
    <t>SN4838873</t>
  </si>
  <si>
    <t>SMART</t>
  </si>
  <si>
    <t>NEVERITA EJECUTIVA</t>
  </si>
  <si>
    <t>AVANTI</t>
  </si>
  <si>
    <t>FC52884J114</t>
  </si>
  <si>
    <t>SILLON ALTA GERENCIA</t>
  </si>
  <si>
    <t>ERGONOMICO EN MALLA</t>
  </si>
  <si>
    <t>SILLA DE VISITA</t>
  </si>
  <si>
    <t>EN TELA ESPALDA EN MALLA</t>
  </si>
  <si>
    <t>24000 BTU</t>
  </si>
  <si>
    <t>RT447E258874C441</t>
  </si>
  <si>
    <t>12000 BTU</t>
  </si>
  <si>
    <t>EFR872545566932</t>
  </si>
  <si>
    <t>48000 BTU</t>
  </si>
  <si>
    <t>EC584FRE1147G3</t>
  </si>
  <si>
    <t>AIRE ACONDICIONADO (SALA DE ESPERA)</t>
  </si>
  <si>
    <t>AIRE ACONDICIONADO (QEC)</t>
  </si>
  <si>
    <t>AIRE ACONDICIONADO (DIRECCION COMUNICACIÓN)</t>
  </si>
  <si>
    <t>AIRE ACONDICIONADO (DIR. PLANIFICACION Y DES.)</t>
  </si>
  <si>
    <t>DFD335S6R5852</t>
  </si>
  <si>
    <t>RT447E258874889</t>
  </si>
  <si>
    <t>36000 BTU</t>
  </si>
  <si>
    <t>AIRE ACONDICIONADO (SALON DE CONFERENCIA)</t>
  </si>
  <si>
    <t>AIRE ACONDICIONADO (SUB-DIRECCION)</t>
  </si>
  <si>
    <t>EP987G47I58669</t>
  </si>
  <si>
    <t>NEVERA EJECUTIVA</t>
  </si>
  <si>
    <t>SH6QNC7</t>
  </si>
  <si>
    <t>MECEDORAS OTTOMAN</t>
  </si>
  <si>
    <t>HOOP WHITE LIGHT</t>
  </si>
  <si>
    <t>DVR 16CH</t>
  </si>
  <si>
    <t>HAMBANG 960H</t>
  </si>
  <si>
    <t>HD 2TB</t>
  </si>
  <si>
    <t>SEAGE 7200RM</t>
  </si>
  <si>
    <t>CAMARAS</t>
  </si>
  <si>
    <t>BULLET 36 LED 1000TVL</t>
  </si>
  <si>
    <t>DOMO 36 LED 800 TVL</t>
  </si>
  <si>
    <t>VIDEO BALUM</t>
  </si>
  <si>
    <t>POWER BOX</t>
  </si>
  <si>
    <t>12 S/N CS-P023</t>
  </si>
  <si>
    <t>GABINETE 7U TAPA CRISTAL</t>
  </si>
  <si>
    <t>S/N U500</t>
  </si>
  <si>
    <t>TELEVISOR 46 PULGADAS FULL HD</t>
  </si>
  <si>
    <t>WESTING HOUSE S/N 8976</t>
  </si>
  <si>
    <t>BASE PARA TV</t>
  </si>
  <si>
    <t>INVERSOR 2.5K</t>
  </si>
  <si>
    <t>ENERTECH S/N CS-INV2313</t>
  </si>
  <si>
    <t>WEIGAND26</t>
  </si>
  <si>
    <t>LICUADORA</t>
  </si>
  <si>
    <t>D/ALIMENTOS 1/2 GL 1.5HP 110V</t>
  </si>
  <si>
    <t>NISSAN XTRAIL 2015 PLATEADA</t>
  </si>
  <si>
    <t xml:space="preserve">SILLA DE VISITA </t>
  </si>
  <si>
    <t>PIEL SINTETICA</t>
  </si>
  <si>
    <t>BUTACA</t>
  </si>
  <si>
    <t>BOSS</t>
  </si>
  <si>
    <t>ESCRITORIO RECTO</t>
  </si>
  <si>
    <t>GEORGETOWN 24*48*29</t>
  </si>
  <si>
    <t>SILLON GERENCIAL EVITA</t>
  </si>
  <si>
    <t>SPACE</t>
  </si>
  <si>
    <t>SOFA DARK BLUE</t>
  </si>
  <si>
    <t>3 SEATER</t>
  </si>
  <si>
    <t>COFFE TABLE</t>
  </si>
  <si>
    <t>WALNUT+GLASS</t>
  </si>
  <si>
    <t>END TABLE</t>
  </si>
  <si>
    <t>MOD 205 TAPIZADA EN TELA</t>
  </si>
  <si>
    <t>BEBEDERO (QEC)</t>
  </si>
  <si>
    <t>SF6588754C8</t>
  </si>
  <si>
    <t>JN1JBAT32Z0001805 / EG02083</t>
  </si>
  <si>
    <t>JN1JBAT32Z0001916 / EG02082</t>
  </si>
  <si>
    <t>COFFE TABLE (RECEPCION)</t>
  </si>
  <si>
    <t>CONDENSADOR D/4 TONELAA (QEC)</t>
  </si>
  <si>
    <t>LENNOS R22</t>
  </si>
  <si>
    <t>LATERAL REDONDA 18"</t>
  </si>
  <si>
    <t>NEVERA (COCINA)</t>
  </si>
  <si>
    <t>GE 18 P.C</t>
  </si>
  <si>
    <t>RC54D47TT85</t>
  </si>
  <si>
    <t>NEVERA (COMEDOR)</t>
  </si>
  <si>
    <t>FRIDGERADE</t>
  </si>
  <si>
    <t>J45557866ER</t>
  </si>
  <si>
    <t>PANTALLA ELECTRICA 72" C/BASE</t>
  </si>
  <si>
    <t>XTREME</t>
  </si>
  <si>
    <t>SILLA TABURETE (RECEPCION)</t>
  </si>
  <si>
    <t>SILLON EJECUTIVO (SALON DE CONFERENCIA)</t>
  </si>
  <si>
    <t>SOFA</t>
  </si>
  <si>
    <t>DARK BLUE</t>
  </si>
  <si>
    <t>SOFA (BLACK) - RECEPCION</t>
  </si>
  <si>
    <t>2 SEATER</t>
  </si>
  <si>
    <t>ARCHIVO MODULAR D/3 GAVETAS C/RUEDA</t>
  </si>
  <si>
    <t>ARCHIVO METALICO D/4 GAVETAS</t>
  </si>
  <si>
    <t>8.5*11</t>
  </si>
  <si>
    <t>500GB</t>
  </si>
  <si>
    <t>DISCO DURO HD 1 TB EXT</t>
  </si>
  <si>
    <t>DELL INSPIRON 5521</t>
  </si>
  <si>
    <t>ALDJQX1</t>
  </si>
  <si>
    <t>ARCHIVO DE METAL C/ 4 RUEDAS</t>
  </si>
  <si>
    <t>CALCULADORA</t>
  </si>
  <si>
    <t>SHARP EL-2630IPIII</t>
  </si>
  <si>
    <t>LG</t>
  </si>
  <si>
    <t xml:space="preserve">ABANICO </t>
  </si>
  <si>
    <t>PEDESTAL</t>
  </si>
  <si>
    <t>CONDENSADOR (CUARTO AZUL)</t>
  </si>
  <si>
    <t>60000 BTU 220V</t>
  </si>
  <si>
    <t>GL5847K544</t>
  </si>
  <si>
    <t>MANEJADORA (CUARTO AZUL)</t>
  </si>
  <si>
    <t>CLASICA</t>
  </si>
  <si>
    <t>HYT TC UHF 400-D470</t>
  </si>
  <si>
    <t>ARCHIVO DE 3 GAVETAS C/RUEDA</t>
  </si>
  <si>
    <t>SILLON TECNICO STI-N31</t>
  </si>
  <si>
    <t>ARCHIVO D/ 3 RUEDAS</t>
  </si>
  <si>
    <t>REFLEX NIKON D7100</t>
  </si>
  <si>
    <t>LENTE DE CAMARA</t>
  </si>
  <si>
    <t>NIKON 18-105MM</t>
  </si>
  <si>
    <t>FLASH DE CAMARA</t>
  </si>
  <si>
    <t>NIKON -SB910</t>
  </si>
  <si>
    <t>APLIFICADOR MPA</t>
  </si>
  <si>
    <t>40BT PRO BEHRINGER</t>
  </si>
  <si>
    <t>PGA 8XLR SHURE</t>
  </si>
  <si>
    <t>PODIUM MP3/SD/REC</t>
  </si>
  <si>
    <t>MODULE CSV540R/WT201</t>
  </si>
  <si>
    <t>PANASONIC AJ-PX270</t>
  </si>
  <si>
    <t>LUZ LED P/CAMARA DE VIDEO</t>
  </si>
  <si>
    <t>VID PRO MOD Z96K</t>
  </si>
  <si>
    <t>TRIPODE DE CAMARA</t>
  </si>
  <si>
    <t>MANFROTTO MVK502AH</t>
  </si>
  <si>
    <t>WESTERN DIGITAL PASSPORT</t>
  </si>
  <si>
    <t>COMPUTADORA DESKTOP</t>
  </si>
  <si>
    <t>APPLE IMAC i5 27 PULG</t>
  </si>
  <si>
    <t>LDK5428F3681479</t>
  </si>
  <si>
    <t>1Q9Y1X1</t>
  </si>
  <si>
    <t>376QNC11</t>
  </si>
  <si>
    <t>376QNC8</t>
  </si>
  <si>
    <t>ALDJQX8</t>
  </si>
  <si>
    <t>5H6QNC10</t>
  </si>
  <si>
    <t>EXTERNO 1TB</t>
  </si>
  <si>
    <t>SN5899965847</t>
  </si>
  <si>
    <t>FX222658D143X</t>
  </si>
  <si>
    <t>ALDJQX5</t>
  </si>
  <si>
    <t>GREE / INVERTER EFIC.18 / 12000 BTU - 220V - 60 HZ</t>
  </si>
  <si>
    <t>IMPRESORA MULTIFUNCIONAL A COLOR</t>
  </si>
  <si>
    <t>IMPRESORA INALAMBRICA MONOCROMATICA</t>
  </si>
  <si>
    <t>PANTALLA 13" / PROCESADOR SQ1-SQ1 16 GB RAM - 256GB LPDDR4X</t>
  </si>
  <si>
    <t>TECLADO</t>
  </si>
  <si>
    <t>REALIZADO POR: ___________________________________</t>
  </si>
  <si>
    <t>AUTORIZADO POR: ____________________________________</t>
  </si>
  <si>
    <t>Jean C. Martinez Roca / Activo Fijo</t>
  </si>
  <si>
    <t>BEBEDERO</t>
  </si>
  <si>
    <t>ESCRITORIO CON TOPE DE 1.60M X 0.70M X 2.5CM COLOCR BLANCO Y BASE METALICA</t>
  </si>
  <si>
    <t>MESA DE REUNION APEX CON TOPE RECTANGULAR COLOR BISON/GRIS DE 2.40M X 1.20M BASE TUBULAR CON PATAS COLOR NEGRO</t>
  </si>
  <si>
    <t>ESTANTE DE 2.00M ALTO, GRIS OSCURO CON ARMARIO IZQUIERDO</t>
  </si>
  <si>
    <t>MESA EJECUTIVA PARA AUDITORIO DE 2.40 X 0.80 MADERA COLOR MARRON</t>
  </si>
  <si>
    <t>ESCRITORIO CON TOPE COLOR BISON/GRIS DE 1.80M X 0.80M Y BASE TUBULAR CON PATAS DE ALUMINIO CROMADO NEGRO</t>
  </si>
  <si>
    <t>MESA REDONDA MADERA COLOR MARRON EN LATERAL DE SOFA DE 50 CM DIAMETRO</t>
  </si>
  <si>
    <t>MESA DE CENTRO PARA SALA DE ESPERA EN DESPACHO - COLOR MARRON 1.10M X 90CM</t>
  </si>
  <si>
    <t>MESA DE CENTRO DE MADERA - COLOR MARRON 1.20M X 60 CM</t>
  </si>
  <si>
    <t>COUNTER COLOR GRIS DE 2.40 X 0.70</t>
  </si>
  <si>
    <t>SILLA EJECUTIVA COLOR GRIS PARA ESCRITORIO PRINCIPAL DE DESPACHO</t>
  </si>
  <si>
    <t>AIRE ACONDIONADO DE 60000 BTU  - TIPO MANEJADORA</t>
  </si>
  <si>
    <t>BATERIA 17/2 PARA VEHICULO DIESEL, TIPO CAMIONETA DOBLE CABINA, NISSAN FRONTIER AÑO 2014</t>
  </si>
  <si>
    <t>BATERIA 13/12 PARA VEHICULO GASOLINA, TIPO JEEPETA, KIA SORRENTO 2014</t>
  </si>
  <si>
    <t>BATERIA 17/12, TIPO CAMIONETA DOBLE CABINA, FORD RANGER 2017</t>
  </si>
  <si>
    <t>BATERIA 17/12, TIPO CAMIONETA DOBLE CABINA, CHEVROLET COLORADO AÑO 2018</t>
  </si>
  <si>
    <t>APPLE</t>
  </si>
  <si>
    <t>ARTICULACION TERRITORIAL</t>
  </si>
  <si>
    <t xml:space="preserve">ARTICULACION TERRITORIAL </t>
  </si>
  <si>
    <t>Juan Tomas  Mejia / Encargado  Administrativo</t>
  </si>
  <si>
    <t>AIRE ACONDICIONADO TIPO MANEJADORA 5 TONELADAS</t>
  </si>
  <si>
    <t>AIRE ACONDICIONADO TIPO MANEJADORA 4 TONELADAS</t>
  </si>
  <si>
    <t>AIRE ACONDICIONADO TIPO MANEJADORA 3 TONELADAS</t>
  </si>
  <si>
    <t>MOTOCICLETA</t>
  </si>
  <si>
    <t>TRITURADORA DE PAPEL (25 PAGINAS)</t>
  </si>
  <si>
    <t>TRITURADORA DE PAPEL (10 DE PAGINAS)</t>
  </si>
  <si>
    <t>MOTOCICLETA - MOTO CARGA VOLTEO</t>
  </si>
  <si>
    <t>MOTOCICLETA - MOTO CARGA CAMA CORTA</t>
  </si>
  <si>
    <t>MOTOCICLETA - MOTO CARGA CAMA LARGA</t>
  </si>
  <si>
    <t>IMPRESORA MULTIFUNCIOONAL</t>
  </si>
  <si>
    <t xml:space="preserve">NISSAN FRONTIER </t>
  </si>
  <si>
    <t xml:space="preserve">DEPARTAMENTO TRANSPORTACION </t>
  </si>
  <si>
    <t>FORD RANGER</t>
  </si>
  <si>
    <t>ECO5RD</t>
  </si>
  <si>
    <t>SCANSNAP LX500 - ESCANER FUJITSU IX</t>
  </si>
  <si>
    <t xml:space="preserve">                             </t>
  </si>
  <si>
    <t>MAZDA / BT-50 PRO MT 4X4 AÑO 2019</t>
  </si>
  <si>
    <t>CAJA DE SEGURIDAD, TAMAÑO 4.12´ X 2.10´ X 2.5´ PIES</t>
  </si>
  <si>
    <t>MASTER SAFE</t>
  </si>
  <si>
    <t>DAF</t>
  </si>
  <si>
    <t>CAJA DE SEGURIDAD, TAMAÑO 3.58´ X 1.90´ X 1.65´ PIES</t>
  </si>
  <si>
    <t>SERIAL / CHASIS</t>
  </si>
  <si>
    <t>CODIGO PROPEEP - SIAB</t>
  </si>
  <si>
    <t>MM7UR4DB2KW842613</t>
  </si>
  <si>
    <t>MM7UR4DB6KW936588</t>
  </si>
  <si>
    <t>5218</t>
  </si>
  <si>
    <t>5219</t>
  </si>
  <si>
    <t>CARGADOR MULTIPLE DE 6 ESTATACIONES PARA RAPIDO DE COMUNICACION</t>
  </si>
  <si>
    <t>ADQUISICION DE MUEBLES Y ESTANTERIA PARA EQUIPAMIENTO DE DATA CENTRO</t>
  </si>
  <si>
    <t>5181</t>
  </si>
  <si>
    <t>5182</t>
  </si>
  <si>
    <t>800GZB3</t>
  </si>
  <si>
    <t>5183</t>
  </si>
  <si>
    <t>5184</t>
  </si>
  <si>
    <t>0K4XM2</t>
  </si>
  <si>
    <t>7ZPHZB3</t>
  </si>
  <si>
    <t>5185</t>
  </si>
  <si>
    <t>9XZPM93</t>
  </si>
  <si>
    <t>5186</t>
  </si>
  <si>
    <t>5187</t>
  </si>
  <si>
    <t>7ZR9ZB3</t>
  </si>
  <si>
    <t>5188</t>
  </si>
  <si>
    <t>7ZSDZB3</t>
  </si>
  <si>
    <t>5189</t>
  </si>
  <si>
    <t>7ZRFZB3</t>
  </si>
  <si>
    <t>5190</t>
  </si>
  <si>
    <t>DXZPM93</t>
  </si>
  <si>
    <t>5191</t>
  </si>
  <si>
    <t>7ZTDZB3</t>
  </si>
  <si>
    <t>5192</t>
  </si>
  <si>
    <t>4DFTJD3</t>
  </si>
  <si>
    <t>5193</t>
  </si>
  <si>
    <t>8VRMZB3</t>
  </si>
  <si>
    <t>5194</t>
  </si>
  <si>
    <t>1XZPM93</t>
  </si>
  <si>
    <t>5195</t>
  </si>
  <si>
    <t>803DZB3</t>
  </si>
  <si>
    <t>5196</t>
  </si>
  <si>
    <t>7ZWFZB3</t>
  </si>
  <si>
    <t>5197</t>
  </si>
  <si>
    <t>4DHZZC3</t>
  </si>
  <si>
    <t>5198</t>
  </si>
  <si>
    <t>4DMZZC3</t>
  </si>
  <si>
    <t>5199</t>
  </si>
  <si>
    <t>7ZWDZB3</t>
  </si>
  <si>
    <t>5200</t>
  </si>
  <si>
    <t>4DMYJD3</t>
  </si>
  <si>
    <t>5201</t>
  </si>
  <si>
    <t>4DNVJD3</t>
  </si>
  <si>
    <t>5202</t>
  </si>
  <si>
    <t>803FZB3</t>
  </si>
  <si>
    <t>5203</t>
  </si>
  <si>
    <t>7ZQHZB3</t>
  </si>
  <si>
    <t>5204</t>
  </si>
  <si>
    <t>4DMVJD3</t>
  </si>
  <si>
    <t>5205</t>
  </si>
  <si>
    <t>7ZS9ZB3</t>
  </si>
  <si>
    <t>5206</t>
  </si>
  <si>
    <t>CXZPM93</t>
  </si>
  <si>
    <t>5207</t>
  </si>
  <si>
    <t>8VRRZB3</t>
  </si>
  <si>
    <t>5208</t>
  </si>
  <si>
    <t>BXZPM93</t>
  </si>
  <si>
    <t>5209</t>
  </si>
  <si>
    <t>803W8B3</t>
  </si>
  <si>
    <t>5210</t>
  </si>
  <si>
    <t>4DFWJD3</t>
  </si>
  <si>
    <t>5211</t>
  </si>
  <si>
    <t>4DN10D3</t>
  </si>
  <si>
    <t>5212</t>
  </si>
  <si>
    <t>7ZPDZB3</t>
  </si>
  <si>
    <t>5213</t>
  </si>
  <si>
    <t>5214</t>
  </si>
  <si>
    <t>5215</t>
  </si>
  <si>
    <t>5168</t>
  </si>
  <si>
    <t>5169</t>
  </si>
  <si>
    <t>5170</t>
  </si>
  <si>
    <t>5171</t>
  </si>
  <si>
    <t>5172</t>
  </si>
  <si>
    <t>5173</t>
  </si>
  <si>
    <t>5174</t>
  </si>
  <si>
    <t>5175</t>
  </si>
  <si>
    <t>5176</t>
  </si>
  <si>
    <t>5177</t>
  </si>
  <si>
    <t>5178</t>
  </si>
  <si>
    <t>5179</t>
  </si>
  <si>
    <t>5180</t>
  </si>
  <si>
    <t>5501</t>
  </si>
  <si>
    <t>LLCLHMP07MP010016</t>
  </si>
  <si>
    <t>5502</t>
  </si>
  <si>
    <t>LLCLHMP05MP010015</t>
  </si>
  <si>
    <t>5503</t>
  </si>
  <si>
    <t>LLCLHMP04MP010023</t>
  </si>
  <si>
    <t>5504</t>
  </si>
  <si>
    <t>5499</t>
  </si>
  <si>
    <t>LLCLHMP04MP010019</t>
  </si>
  <si>
    <t>5500</t>
  </si>
  <si>
    <t>LLCLHMP06MP010024</t>
  </si>
  <si>
    <t>LLCLHL1A9MP000244</t>
  </si>
  <si>
    <t>5505</t>
  </si>
  <si>
    <t>LLCLHL1A8MP000266</t>
  </si>
  <si>
    <t>5506</t>
  </si>
  <si>
    <t>LLCLHL1A0MP000245</t>
  </si>
  <si>
    <t>5507</t>
  </si>
  <si>
    <t>LLCLHL1A4MP000264</t>
  </si>
  <si>
    <t>5508</t>
  </si>
  <si>
    <t>LLCLHL1A6MP000265</t>
  </si>
  <si>
    <t>5509</t>
  </si>
  <si>
    <t>LLCLHL1A6MP000248</t>
  </si>
  <si>
    <t>5510</t>
  </si>
  <si>
    <t>LLCLHL1A4MP000250</t>
  </si>
  <si>
    <t>5511</t>
  </si>
  <si>
    <t>LLCLHL1A9MP000261</t>
  </si>
  <si>
    <t>5512</t>
  </si>
  <si>
    <t>LLCLHL1A1MP000089</t>
  </si>
  <si>
    <t>5513</t>
  </si>
  <si>
    <t>LLCLHL1A1MP000223</t>
  </si>
  <si>
    <t>5514</t>
  </si>
  <si>
    <t>LLCLHLWA2MP010395</t>
  </si>
  <si>
    <t>5515</t>
  </si>
  <si>
    <t>LLCLHLWA6MP010402</t>
  </si>
  <si>
    <t>5516</t>
  </si>
  <si>
    <t>LLCLHLWA5MP010407</t>
  </si>
  <si>
    <t>5517</t>
  </si>
  <si>
    <t>LLCLHLWA3MP010390</t>
  </si>
  <si>
    <t>5518</t>
  </si>
  <si>
    <t>LLCLHLWA9MP010393</t>
  </si>
  <si>
    <t>5519</t>
  </si>
  <si>
    <t>LLCLHLWA3MP010387</t>
  </si>
  <si>
    <t>5520</t>
  </si>
  <si>
    <t>LLCLHLWA4MP010401</t>
  </si>
  <si>
    <t>5521</t>
  </si>
  <si>
    <t>LLCLHLWA0MP010380</t>
  </si>
  <si>
    <t>5522</t>
  </si>
  <si>
    <t>LLCLHLWA2MP010381</t>
  </si>
  <si>
    <t>5523</t>
  </si>
  <si>
    <t>LLCLHLWA1MP010386</t>
  </si>
  <si>
    <t>TRITURADORA DE PAPAL PARA 8 HOJAS</t>
  </si>
  <si>
    <t>SILLON CON ASIENTO Y ESPALDAR EN PIEL SINTETICA</t>
  </si>
  <si>
    <t>ESCRITORIO PRINCIPAL PARA DESPACHO APEX CON TOPE COLOR BISION/GRIS 1.80M X 0.80M Y BASE TUBULAR</t>
  </si>
  <si>
    <t>SOFA EN (L) PARA DESPACHO EN SALA DE ESPERA COLOR GRIS DE 2.74 X 2.00 METROS DE LONGITUD</t>
  </si>
  <si>
    <t>DESPACHO MINISTRO</t>
  </si>
  <si>
    <t>SOFA EN SALA DE ESPERA COLOR GRIS DE 2 PLAZAS</t>
  </si>
  <si>
    <t>3N6CD33B0ZK428461</t>
  </si>
  <si>
    <t>3N6CD33BXZK430282</t>
  </si>
  <si>
    <t>KMT0D114TMA083761</t>
  </si>
  <si>
    <t>KOMATSU / D65EX</t>
  </si>
  <si>
    <t>KMT0D114PMA083695</t>
  </si>
  <si>
    <t>KMT0D114PMA083731</t>
  </si>
  <si>
    <t>KOMATSU / PC300LC-10M0</t>
  </si>
  <si>
    <t>KMTPC191AMC064975</t>
  </si>
  <si>
    <t>6FPPXXMJ2PLR87405</t>
  </si>
  <si>
    <t>CAMIONETA FORD RANGER XLT 4X4 AÑO 2020</t>
  </si>
  <si>
    <t>6FPPXXMJ2PKS35650</t>
  </si>
  <si>
    <t>6FPPXXMJ2PLR87422</t>
  </si>
  <si>
    <t>6FPPXXMJ2PLR87416</t>
  </si>
  <si>
    <t>6FPPXXMJ2PLR87414</t>
  </si>
  <si>
    <t>6FPPXXMJ2PLR87410</t>
  </si>
  <si>
    <t>6FPPXXMJ2PLR87408</t>
  </si>
  <si>
    <t>6FPPXXMJ2PLR87412</t>
  </si>
  <si>
    <t>6FPPXXMJ2PLR87406</t>
  </si>
  <si>
    <t>6FPPXXMJ2PLR87403</t>
  </si>
  <si>
    <t xml:space="preserve">EXCAVADORA </t>
  </si>
  <si>
    <t>LXYJCML05M0100078</t>
  </si>
  <si>
    <t>LXYJCML07M0100177</t>
  </si>
  <si>
    <t>LXYJCML01M0100093</t>
  </si>
  <si>
    <t>SHINERAY</t>
  </si>
  <si>
    <t>MOTOCICLETA COLOR NEGRA</t>
  </si>
  <si>
    <t>(5426 - 5447)</t>
  </si>
  <si>
    <t>(5404 - 5425)</t>
  </si>
  <si>
    <t>(5448 - 5469)</t>
  </si>
  <si>
    <t>(5470 - 5491)</t>
  </si>
  <si>
    <t>(5235 - 5278)</t>
  </si>
  <si>
    <t>(5289 - 5310)</t>
  </si>
  <si>
    <t>(5492 - 5498)</t>
  </si>
  <si>
    <t>(5320 - 5400)</t>
  </si>
  <si>
    <t>PRECIO C/ITBIS</t>
  </si>
  <si>
    <t>5216</t>
  </si>
  <si>
    <t>5217</t>
  </si>
  <si>
    <t>XY200GY-8 AÑO 2021</t>
  </si>
  <si>
    <t>LXYJCML09M0100231</t>
  </si>
  <si>
    <t>LXYJCML07M0100227</t>
  </si>
  <si>
    <t>CAMIONETA 4X4 DOBLE CABINA AÑO 2022 / COLOR BLANCO</t>
  </si>
  <si>
    <t>3N6CD33B2ZK428445</t>
  </si>
  <si>
    <t>3N6CD33B0ZK428427</t>
  </si>
  <si>
    <t>CAMIONETA 4X4 DOBLE CABINA AÑO 2022 / COLOR NEGRO</t>
  </si>
  <si>
    <t>6FPPXXMJ2PKS35667</t>
  </si>
  <si>
    <t>6FPPXXMJ2PKS35660</t>
  </si>
  <si>
    <t>CAMIONETA 4X4 AÑO 2020 / COLOR BLANCA</t>
  </si>
  <si>
    <t>9534J8269JR819399</t>
  </si>
  <si>
    <t>VOLKSWAGEN / CONSTELLATION 31.320</t>
  </si>
  <si>
    <t>CAMION TIPO VOLTEO AÑO 2018 / COLOR BLANCO</t>
  </si>
  <si>
    <t>9534J8268JR820432</t>
  </si>
  <si>
    <t>9534J8267JR519403</t>
  </si>
  <si>
    <t>9534J8265JR519030</t>
  </si>
  <si>
    <t>KMJHG17BPKC075863</t>
  </si>
  <si>
    <t>HYUNDAY / COUNTY</t>
  </si>
  <si>
    <t>AUTOBUS DE 32 A 35 PERSONAS AÑO 2019 / CARROCERIA UTILITY</t>
  </si>
  <si>
    <t>KMT0D114CMA083483</t>
  </si>
  <si>
    <t xml:space="preserve">KOMATSU (AMERICA)  / BULLDOZER </t>
  </si>
  <si>
    <t>KOMATSU (AMERICA)</t>
  </si>
  <si>
    <t>TRACTOR BULLDOZER / COLOR AMARILLO / AÑO 2021</t>
  </si>
  <si>
    <t>EXCAVADORA HIDRAULICA / COLOR AMARILLO / AÑO 2020</t>
  </si>
  <si>
    <t>3N6CD33B3ZK434822</t>
  </si>
  <si>
    <t>CAMIONETA 4X4 DOBLE CABINA LE / COLOR GRIS</t>
  </si>
  <si>
    <t>CAMIONETA 4X4 DOBLE CABINA LE / COLOR BLANCO</t>
  </si>
  <si>
    <t>3N6CD33BXZK439063</t>
  </si>
  <si>
    <t>3N6CD33B2ZK439090</t>
  </si>
  <si>
    <t>3N6CD33B7ZK439098</t>
  </si>
  <si>
    <t>HHKHE859CE001228</t>
  </si>
  <si>
    <t>HYUNDAI / HX300SL2</t>
  </si>
  <si>
    <t>HHKHE859KE0001288</t>
  </si>
  <si>
    <t>EXCAVADORA DE ORUGA DE 21 MIL HASTA 29 MIL TONELADAS AÑO 2021</t>
  </si>
  <si>
    <t>TRACTOR BULLDOZER AÑO 2021</t>
  </si>
  <si>
    <t>PRECIO C/ ITBIS</t>
  </si>
  <si>
    <t>RETROEXCAVADORA</t>
  </si>
  <si>
    <t>HYNDAI / HX300 SL</t>
  </si>
  <si>
    <t>HHKHE859KE0001289</t>
  </si>
  <si>
    <t>BULLDOZER</t>
  </si>
  <si>
    <t>KMTOD114LO1980928</t>
  </si>
  <si>
    <t>CAMION VOLTEO</t>
  </si>
  <si>
    <t>FUSO / FJ VOLTEO 16MTS</t>
  </si>
  <si>
    <t>MEC2412RKNP112072</t>
  </si>
  <si>
    <t xml:space="preserve">RETROPALAS </t>
  </si>
  <si>
    <t>CASE CE. / 580N</t>
  </si>
  <si>
    <t>CAMIONETA XLT 4X4 AÑO 2020</t>
  </si>
  <si>
    <t>CAMIONETA PRO 4X4 AÑO 2020</t>
  </si>
  <si>
    <t>MAZDA / BT-50</t>
  </si>
  <si>
    <t>MM7UR4DD7MW067651</t>
  </si>
  <si>
    <t>CAMIONETA PRO 4X4 AÑO 2021</t>
  </si>
  <si>
    <t>CAMIONETA PRO 4X4 AÑO 2019</t>
  </si>
  <si>
    <t>MM7UR4DB8KW913619</t>
  </si>
  <si>
    <t>MM7UR4DD4LW053981</t>
  </si>
  <si>
    <t>6FFPPXXMJ2PLR87401</t>
  </si>
  <si>
    <t>6FPPXXMJ2PLR85338</t>
  </si>
  <si>
    <t>6FPPXXMJ2PKM68774</t>
  </si>
  <si>
    <t xml:space="preserve">6FPPXXMJ2PLR87399 </t>
  </si>
  <si>
    <t>MM7UR4DB4LW946229</t>
  </si>
  <si>
    <t xml:space="preserve">MM7UR4DB7LW952316 </t>
  </si>
  <si>
    <t>NHC741735</t>
  </si>
  <si>
    <t>NHC741737</t>
  </si>
  <si>
    <t>NJAH18372</t>
  </si>
  <si>
    <t>NHC741740</t>
  </si>
  <si>
    <t>CANTIDAD</t>
  </si>
  <si>
    <t>1</t>
  </si>
  <si>
    <t>10</t>
  </si>
  <si>
    <t>HANDSFREE TIPO CLEAR PARA RADIO</t>
  </si>
  <si>
    <t>MOTOROLA</t>
  </si>
  <si>
    <t>442TNJW364</t>
  </si>
  <si>
    <t>5662</t>
  </si>
  <si>
    <t>5663</t>
  </si>
  <si>
    <t>442TNJW407</t>
  </si>
  <si>
    <t>442TNJW382</t>
  </si>
  <si>
    <t>5664</t>
  </si>
  <si>
    <t>5665</t>
  </si>
  <si>
    <t>442TNJW369</t>
  </si>
  <si>
    <t>442TNJW451</t>
  </si>
  <si>
    <t>5666</t>
  </si>
  <si>
    <t>5667</t>
  </si>
  <si>
    <t>442TNJW455</t>
  </si>
  <si>
    <t>5668</t>
  </si>
  <si>
    <t>442TNJW380</t>
  </si>
  <si>
    <t>5669</t>
  </si>
  <si>
    <t>442TNJW385</t>
  </si>
  <si>
    <t>442TNJW452</t>
  </si>
  <si>
    <t>5670</t>
  </si>
  <si>
    <t>442TNJW431</t>
  </si>
  <si>
    <t>5671</t>
  </si>
  <si>
    <t>5672</t>
  </si>
  <si>
    <t>5673</t>
  </si>
  <si>
    <t>SILLAS</t>
  </si>
  <si>
    <t xml:space="preserve">MOTOCICLETAS </t>
  </si>
  <si>
    <t>BUTACA CON ASIENTO Y ESPALDAR EN PIEL SINTETICA NEGRA, ASIENTO Y BRAZOS FIJOS</t>
  </si>
  <si>
    <t>SILLAS BLANCA CON PATA DE ACERO PARA SALA DE CONFERENCIA</t>
  </si>
  <si>
    <t>DIRECCION DE PROTOCOLO</t>
  </si>
  <si>
    <t>(5689 - 5748)</t>
  </si>
  <si>
    <t>SILLAS EJECUTIVAS EN TARIMA PARA EVENTO COLOR NEGRO</t>
  </si>
  <si>
    <t>(5749 - 5753)</t>
  </si>
  <si>
    <t>(5756 - 5759)</t>
  </si>
  <si>
    <t>BUTACA CON ASIENTO Y ESPALDAR EN PIEL SINTETICA 1 NEGRA, ASIENTO Y BRAZO FIJOS. BASE CROMADA</t>
  </si>
  <si>
    <t>STATE</t>
  </si>
  <si>
    <t>SILLA RECLINABLE CON ESPALDAR MESH NEGRO Y SOPORTE</t>
  </si>
  <si>
    <t>ESCRITORIO CON TOPE MARRON</t>
  </si>
  <si>
    <t>ADAPTACION LATERAL</t>
  </si>
  <si>
    <t>CREDENZA CON 2 GAVETAS</t>
  </si>
  <si>
    <t>ARCHIVO MODULAR</t>
  </si>
  <si>
    <t>SILLON</t>
  </si>
  <si>
    <t>(5764 - 5765)</t>
  </si>
  <si>
    <t>SILLA DE VISITA, ESPALDAR BAJO, TAPIZADA EN PIEL SINTETICA GRIS Y CARCAZA PLASTICA BLANCA DISEÑO MINIMALISTA</t>
  </si>
  <si>
    <t>(5766 - 5767)</t>
  </si>
  <si>
    <t>BUTACAS PARA SALAS DE ESPERA COLOR GRIS</t>
  </si>
  <si>
    <t>MESA DE CENTRO RECTANGULAR DE MADERA COLOR MARRON</t>
  </si>
  <si>
    <t>(5774 - 5775)</t>
  </si>
  <si>
    <t>SOFAS SALA DE ESPERA VESTIBULO COLOR GRIS 0.60 X 1.80</t>
  </si>
  <si>
    <t>RECEPCION</t>
  </si>
  <si>
    <t>(5778 - 5780)</t>
  </si>
  <si>
    <t>SOFA PARA SALA DE ESPERA 1 Y SALA DE ESPERA 2</t>
  </si>
  <si>
    <t>SILLAS EJECUTIVAS COLOR GRIS PARA ESCRITORIO PRINCIAPL DE DESPACHO</t>
  </si>
  <si>
    <t>(5782 -5784)</t>
  </si>
  <si>
    <t>EXTINTORES ABC, 10 LBS</t>
  </si>
  <si>
    <t>BOTIQUIN</t>
  </si>
  <si>
    <t xml:space="preserve">SERVICIOS GENERALES </t>
  </si>
  <si>
    <t>DIRECCION GENERAL DE PROYECTOS ESTRATEGICOS Y ESPECIALES DE LA PRESIDENCIA / INVENRARIO DE ACTIVOS FIJOS QUISQUEYA DIGNA (QD)</t>
  </si>
  <si>
    <t>SANTO DOMINGO</t>
  </si>
  <si>
    <t>PROVINCIA O MUNICIPIO</t>
  </si>
  <si>
    <t>SANTO DOMINGO ESTE</t>
  </si>
  <si>
    <t>PROVINCIA Y/O MUNICIPIO</t>
  </si>
  <si>
    <t>CARRINGTON</t>
  </si>
  <si>
    <t>N/A</t>
  </si>
  <si>
    <t>PUNTA CANA</t>
  </si>
  <si>
    <t>HIGUEY</t>
  </si>
  <si>
    <t>SAMANA</t>
  </si>
  <si>
    <t>HAINA</t>
  </si>
  <si>
    <t>LA VEGA</t>
  </si>
  <si>
    <t>EPSON / L3150</t>
  </si>
  <si>
    <t>ACER</t>
  </si>
  <si>
    <t>TMB117-M-C0DK-US</t>
  </si>
  <si>
    <t>LXYJCML07M0100213</t>
  </si>
  <si>
    <t>LXYJCML02M0100216</t>
  </si>
  <si>
    <t>LXYJCML0XM0100223</t>
  </si>
  <si>
    <t>LXYJCML00M0100277</t>
  </si>
  <si>
    <t>LXYJCML0XM0100271</t>
  </si>
  <si>
    <t>LXYJCML00M0100263</t>
  </si>
  <si>
    <t>LXYJCML06M0100249</t>
  </si>
  <si>
    <t>LXYJCML08M0100236</t>
  </si>
  <si>
    <t>CANON / IMAGE CLASS D1620/D1650</t>
  </si>
  <si>
    <t>HP / LASERJET PRO M281FDN</t>
  </si>
  <si>
    <t>MICROSOFT SURFACE PRO7</t>
  </si>
  <si>
    <t>MICROSOFT SURFACE PRO X</t>
  </si>
  <si>
    <t>WITH SLIM PEN BUNDLE</t>
  </si>
  <si>
    <t>LONCIN</t>
  </si>
  <si>
    <t>UNIVERSAL</t>
  </si>
  <si>
    <t>INTEL CORE i9 / 8th gen</t>
  </si>
  <si>
    <t>DAIKIN / DX13SA</t>
  </si>
  <si>
    <t>CALCULADORAS</t>
  </si>
  <si>
    <t>SHARP</t>
  </si>
  <si>
    <t>ALMACEN PROPEEP</t>
  </si>
  <si>
    <t>ESTRUCTURA DE DESFOGUE PARA EXTRACCION DE BIOGAS</t>
  </si>
  <si>
    <t>ROYAL</t>
  </si>
  <si>
    <t>MC8</t>
  </si>
  <si>
    <t>HUB DONKING ESTACION 7 EN 2 ADAPTADOR</t>
  </si>
  <si>
    <t>ALIMENTADORES - 30 PIES - DESDE PANEL BOARD HASTA SELECTOR MANUAL BY-PASS UPS</t>
  </si>
  <si>
    <t>ALIMENTADORES - 25 PIES - DESDE SELECTOR MANUAL BY-PASS HASTA LA UNIDAD</t>
  </si>
  <si>
    <t>ALIMENTADORES - 25 PIES - DESDE UNIDAD UPS HASTA SELECTOR MANUAL BY-PASS</t>
  </si>
  <si>
    <t>ALIMENTADORES - 25 PIES - DESDE SELECTOR MANUAL BY-PASS HASTA PANEL UPS</t>
  </si>
  <si>
    <t>ESTRUCTURA SOPORTE DE TUBERIAS</t>
  </si>
  <si>
    <t>PANELES DE DISTRIBUCION UPS</t>
  </si>
  <si>
    <t>SELECTOR MANUAL TIPO BY-PASS PARA UPS</t>
  </si>
  <si>
    <t>EQUIPO UNIDAD UPS 20KVA</t>
  </si>
  <si>
    <t>CANALIZACION PANEL</t>
  </si>
  <si>
    <t>SERVICIO DE MANO DE OBRA</t>
  </si>
  <si>
    <t>BASES METALICAS GALVANIZADAS REFORZADAS</t>
  </si>
  <si>
    <t>DUCTERIA EN POLIURETANO</t>
  </si>
  <si>
    <t>TRITURADORA DE PAPEL DE GBC 12H EX 12-05</t>
  </si>
  <si>
    <t>TRITURADORA DE PAPEL GBC 80H CROSS 80X GBC</t>
  </si>
  <si>
    <t>GBC</t>
  </si>
  <si>
    <t xml:space="preserve">HYUNDAI / HD-78 </t>
  </si>
  <si>
    <t>CAMION HYUNDAI HD-78 CON FURGON SECO, AÑO 2022, COLOR BLANCO</t>
  </si>
  <si>
    <t>5868</t>
  </si>
  <si>
    <t>5860</t>
  </si>
  <si>
    <t>5861</t>
  </si>
  <si>
    <t>5862</t>
  </si>
  <si>
    <t>5863</t>
  </si>
  <si>
    <t>5864</t>
  </si>
  <si>
    <t>5865</t>
  </si>
  <si>
    <t>5866</t>
  </si>
  <si>
    <t>INSTALACION, PUESTA EN MARCHA DE LOS EQUIPOS, INSTALACION DE DUCTERIA EQUIPOS, HERRAMIENTAS, MATERIAL GASTABLE</t>
  </si>
  <si>
    <t>19</t>
  </si>
  <si>
    <t>5867</t>
  </si>
  <si>
    <t>ARTICULOS DE CONEXIÓN: CAJA DE CABLE UTP CAT6</t>
  </si>
  <si>
    <t>5785</t>
  </si>
  <si>
    <t>2</t>
  </si>
  <si>
    <t>ADQUISICION DE DOS (2) PODIUM PARA EL SALON DE CONFERENCIA DE LA INSTITUCION</t>
  </si>
  <si>
    <t>DIRECCION DE EVENTOS</t>
  </si>
  <si>
    <t>5798</t>
  </si>
  <si>
    <t>17/5/2022</t>
  </si>
  <si>
    <t>KMFGA17BPNC356765</t>
  </si>
  <si>
    <t>5799</t>
  </si>
  <si>
    <t>5800</t>
  </si>
  <si>
    <t>5801</t>
  </si>
  <si>
    <t>5802</t>
  </si>
  <si>
    <t>5803</t>
  </si>
  <si>
    <t>5804</t>
  </si>
  <si>
    <t>5805</t>
  </si>
  <si>
    <t>5806</t>
  </si>
  <si>
    <t>5807</t>
  </si>
  <si>
    <t>5808</t>
  </si>
  <si>
    <t>X8Q2061130</t>
  </si>
  <si>
    <t>X8Q2061118</t>
  </si>
  <si>
    <t>X8Q2061135</t>
  </si>
  <si>
    <t>EPSON / DS-530 II</t>
  </si>
  <si>
    <t>PM191840067</t>
  </si>
  <si>
    <t>PM1918400150</t>
  </si>
  <si>
    <t>CO2112700112</t>
  </si>
  <si>
    <t>DIRECCION QUISQUEYA DIGNA</t>
  </si>
  <si>
    <t>X8Q2061141</t>
  </si>
  <si>
    <t>X8Q2061064</t>
  </si>
  <si>
    <t>6FPPXXMJ2PLR87398</t>
  </si>
  <si>
    <t>X8Q2061126</t>
  </si>
  <si>
    <t xml:space="preserve">X8Q2061129 </t>
  </si>
  <si>
    <t>DEPARTAMENTO COMPRAS</t>
  </si>
  <si>
    <t xml:space="preserve">X8Q2061136 </t>
  </si>
  <si>
    <t xml:space="preserve">X8PZ082329 </t>
  </si>
  <si>
    <t>EPSON / ES-400 II</t>
  </si>
  <si>
    <t xml:space="preserve">X8Q2061127 </t>
  </si>
  <si>
    <t>RRHH</t>
  </si>
  <si>
    <t>CARGADORA FRONTAL</t>
  </si>
  <si>
    <t>HYUNDAI / HL 665</t>
  </si>
  <si>
    <t xml:space="preserve">CABEZOTES </t>
  </si>
  <si>
    <t>HYNDAI / XCIENT 2022</t>
  </si>
  <si>
    <t>CASE / 580N</t>
  </si>
  <si>
    <t>CAMION CAMA LARGA (18 PIES)</t>
  </si>
  <si>
    <t>HYUNDAI / HD-120</t>
  </si>
  <si>
    <t>AUTOBUS</t>
  </si>
  <si>
    <t>HYUNDAI / COUNTY</t>
  </si>
  <si>
    <t>EN ESTE SEMESTRE NO HUBO ADQUISICION DE ACTIVOS FIJOS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</si>
</sst>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_(* \(#,##0\);_(* &quot;-&quot;_);_(@_)"/>
    <numFmt numFmtId="44" formatCode="_(&quot;$&quot;* #,##0.00_);_(&quot;$&quot;* \(#,##0.00\);_(&quot;$&quot;* &quot;-&quot;??_);_(@_)"/>
    <numFmt numFmtId="164" formatCode="_(&quot;RD$&quot;* #,##0.00_);_(&quot;RD$&quot;* \(#,##0.00\);_(&quot;RD$&quot;* &quot;-&quot;??_);_(@_)"/>
    <numFmt numFmtId="165" formatCode="#,##0.00\ &quot;€&quot;;\-#,##0.00\ &quot;€&quot;"/>
    <numFmt numFmtId="166" formatCode="_-* #,##0\ &quot;€&quot;_-;\-* #,##0\ &quot;€&quot;_-;_-* &quot;-&quot;\ &quot;€&quot;_-;_-@_-"/>
    <numFmt numFmtId="167" formatCode="#,##0_ ;\-#,##0\ "/>
    <numFmt numFmtId="168" formatCode="_([$$-1C0A]* #,##0.00_);_([$$-1C0A]* \(#,##0.00\);_([$$-1C0A]* &quot;-&quot;??_);_(@_)"/>
    <numFmt numFmtId="170" formatCode="_([$$-409]* #,##0.00_);_([$$-409]* \(#,##0.00\);_([$$-409]* &quot;-&quot;??_);_(@_)"/>
    <numFmt numFmtId="171" formatCode="m/d/yyyy"/>
  </numFmts>
  <fonts count="33" x14ac:knownFonts="1">
    <font>
      <sz val="11"/>
      <name val="Arial"/>
      <family val="2"/>
      <scheme val="minor"/>
    </font>
    <font>
      <sz val="11"/>
      <color theme="1"/>
      <name val="Arial"/>
      <family val="2"/>
      <scheme val="minor"/>
    </font>
    <font>
      <sz val="14"/>
      <color theme="3"/>
      <name val="Arial"/>
      <family val="2"/>
      <scheme val="major"/>
    </font>
    <font>
      <b/>
      <sz val="11"/>
      <color theme="0"/>
      <name val="Arial"/>
      <family val="2"/>
      <scheme val="minor"/>
    </font>
    <font>
      <sz val="11"/>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8"/>
      <name val="Arial"/>
      <family val="2"/>
      <scheme val="minor"/>
    </font>
    <font>
      <b/>
      <sz val="11"/>
      <name val="Arial"/>
      <family val="2"/>
      <scheme val="minor"/>
    </font>
    <font>
      <b/>
      <sz val="12"/>
      <name val="Arial"/>
      <family val="2"/>
      <scheme val="minor"/>
    </font>
    <font>
      <sz val="11"/>
      <name val="Arial"/>
      <family val="2"/>
      <scheme val="major"/>
    </font>
    <font>
      <sz val="10"/>
      <name val="Arial"/>
      <family val="2"/>
    </font>
    <font>
      <b/>
      <sz val="11"/>
      <color theme="0"/>
      <name val="Arial"/>
      <family val="2"/>
      <scheme val="major"/>
    </font>
    <font>
      <b/>
      <sz val="11"/>
      <name val="Arial"/>
      <family val="2"/>
      <scheme val="major"/>
    </font>
    <font>
      <b/>
      <sz val="12"/>
      <color theme="3"/>
      <name val="Calibri"/>
      <family val="2"/>
    </font>
    <font>
      <sz val="12"/>
      <name val="Calibri"/>
      <family val="2"/>
    </font>
    <font>
      <b/>
      <sz val="12"/>
      <color theme="0"/>
      <name val="Calibri"/>
      <family val="2"/>
    </font>
    <font>
      <b/>
      <sz val="12"/>
      <name val="Calibri"/>
      <family val="2"/>
    </font>
    <font>
      <sz val="11"/>
      <color rgb="FF212121"/>
      <name val="Arial"/>
      <family val="2"/>
      <scheme val="minor"/>
    </font>
    <font>
      <sz val="12"/>
      <color rgb="FF212121"/>
      <name val="Calibri"/>
      <family val="2"/>
    </font>
    <font>
      <sz val="11"/>
      <color rgb="FF212121"/>
      <name val="Arial"/>
      <family val="2"/>
      <scheme val="major"/>
    </font>
    <font>
      <b/>
      <sz val="12"/>
      <name val="Arial"/>
      <family val="2"/>
      <scheme val="major"/>
    </font>
  </fonts>
  <fills count="37">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59999389629810485"/>
        <bgColor indexed="64"/>
      </patternFill>
    </fill>
  </fills>
  <borders count="16">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8">
    <xf numFmtId="0" fontId="0" fillId="0" borderId="0"/>
    <xf numFmtId="0" fontId="2" fillId="3" borderId="0" applyNumberFormat="0" applyBorder="0" applyProtection="0">
      <alignment horizontal="left" vertical="center" wrapText="1" indent="1"/>
    </xf>
    <xf numFmtId="0" fontId="3" fillId="2" borderId="0" applyNumberFormat="0" applyProtection="0">
      <alignment horizontal="left" vertical="center" wrapText="1" indent="1"/>
    </xf>
    <xf numFmtId="167" fontId="4" fillId="0" borderId="0" applyFon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3" applyNumberFormat="0" applyAlignment="0" applyProtection="0"/>
    <xf numFmtId="0" fontId="11" fillId="8" borderId="4" applyNumberFormat="0" applyAlignment="0" applyProtection="0"/>
    <xf numFmtId="0" fontId="12" fillId="8" borderId="3" applyNumberFormat="0" applyAlignment="0" applyProtection="0"/>
    <xf numFmtId="0" fontId="13" fillId="0" borderId="5" applyNumberFormat="0" applyFill="0" applyAlignment="0" applyProtection="0"/>
    <xf numFmtId="0" fontId="3" fillId="9" borderId="6" applyNumberFormat="0" applyAlignment="0" applyProtection="0"/>
    <xf numFmtId="0" fontId="14" fillId="0" borderId="0" applyNumberFormat="0" applyFill="0" applyBorder="0" applyAlignment="0" applyProtection="0"/>
    <xf numFmtId="0" fontId="4" fillId="10" borderId="7" applyNumberFormat="0" applyFont="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7" fillId="34" borderId="0" applyNumberFormat="0" applyBorder="0" applyAlignment="0" applyProtection="0"/>
    <xf numFmtId="0" fontId="22" fillId="0" borderId="0"/>
  </cellStyleXfs>
  <cellXfs count="224">
    <xf numFmtId="0" fontId="0" fillId="0" borderId="0" xfId="0"/>
    <xf numFmtId="0" fontId="0" fillId="0" borderId="0" xfId="0" applyFont="1" applyFill="1" applyAlignment="1">
      <alignment horizontal="center"/>
    </xf>
    <xf numFmtId="0" fontId="4" fillId="0" borderId="0" xfId="0" applyFont="1" applyAlignment="1">
      <alignment horizontal="left" wrapText="1" indent="1"/>
    </xf>
    <xf numFmtId="0" fontId="4" fillId="0" borderId="0" xfId="0" applyFont="1" applyAlignment="1">
      <alignment horizontal="center" wrapText="1"/>
    </xf>
    <xf numFmtId="0" fontId="4" fillId="0" borderId="0" xfId="0" applyNumberFormat="1" applyFont="1" applyAlignment="1">
      <alignment horizontal="center" wrapText="1"/>
    </xf>
    <xf numFmtId="14" fontId="4" fillId="0" borderId="0" xfId="0" applyNumberFormat="1" applyFont="1" applyAlignment="1">
      <alignment horizontal="center" wrapText="1"/>
    </xf>
    <xf numFmtId="0" fontId="0" fillId="0" borderId="12" xfId="0" applyFont="1" applyFill="1" applyBorder="1" applyAlignment="1">
      <alignment horizontal="center"/>
    </xf>
    <xf numFmtId="167" fontId="0" fillId="0" borderId="12" xfId="3" applyFont="1" applyFill="1" applyBorder="1" applyAlignment="1">
      <alignment horizontal="center"/>
    </xf>
    <xf numFmtId="167" fontId="0" fillId="0" borderId="12" xfId="3" applyFont="1" applyBorder="1" applyAlignment="1">
      <alignment horizontal="center"/>
    </xf>
    <xf numFmtId="14" fontId="0" fillId="0" borderId="12" xfId="3" applyNumberFormat="1" applyFont="1" applyBorder="1" applyAlignment="1">
      <alignment horizontal="center"/>
    </xf>
    <xf numFmtId="14" fontId="0" fillId="0" borderId="12" xfId="3" applyNumberFormat="1" applyFont="1" applyFill="1" applyBorder="1" applyAlignment="1">
      <alignment horizontal="center"/>
    </xf>
    <xf numFmtId="0" fontId="0" fillId="0" borderId="0" xfId="0" applyFont="1" applyFill="1" applyBorder="1" applyAlignment="1">
      <alignment horizontal="center"/>
    </xf>
    <xf numFmtId="0" fontId="0" fillId="0" borderId="12" xfId="0" applyNumberFormat="1" applyFont="1" applyFill="1" applyBorder="1" applyAlignment="1">
      <alignment horizontal="center"/>
    </xf>
    <xf numFmtId="0" fontId="4" fillId="0" borderId="0" xfId="0" applyFont="1" applyFill="1" applyAlignment="1">
      <alignment horizontal="left" wrapText="1" indent="1"/>
    </xf>
    <xf numFmtId="0" fontId="4" fillId="0" borderId="12" xfId="0" applyFont="1" applyFill="1" applyBorder="1" applyAlignment="1">
      <alignment horizontal="center"/>
    </xf>
    <xf numFmtId="0" fontId="4" fillId="0" borderId="12" xfId="0" applyNumberFormat="1" applyFont="1" applyFill="1" applyBorder="1" applyAlignment="1">
      <alignment horizontal="center"/>
    </xf>
    <xf numFmtId="1" fontId="4" fillId="0" borderId="12" xfId="0" applyNumberFormat="1" applyFont="1" applyFill="1" applyBorder="1" applyAlignment="1">
      <alignment horizontal="center"/>
    </xf>
    <xf numFmtId="167" fontId="4" fillId="0" borderId="12" xfId="3" applyFont="1" applyFill="1" applyBorder="1" applyAlignment="1">
      <alignment horizontal="center"/>
    </xf>
    <xf numFmtId="14" fontId="4" fillId="0" borderId="12" xfId="3" applyNumberFormat="1" applyFont="1" applyFill="1" applyBorder="1" applyAlignment="1">
      <alignment horizontal="center"/>
    </xf>
    <xf numFmtId="0" fontId="4" fillId="0" borderId="12" xfId="0" applyFont="1" applyFill="1" applyBorder="1" applyAlignment="1">
      <alignment horizontal="center" wrapText="1"/>
    </xf>
    <xf numFmtId="0" fontId="4" fillId="0" borderId="12" xfId="0" applyNumberFormat="1" applyFont="1" applyFill="1" applyBorder="1" applyAlignment="1">
      <alignment horizontal="center" wrapText="1"/>
    </xf>
    <xf numFmtId="0" fontId="0" fillId="0" borderId="0" xfId="0" applyFill="1" applyBorder="1" applyAlignment="1">
      <alignment horizontal="right"/>
    </xf>
    <xf numFmtId="0" fontId="0" fillId="0" borderId="0" xfId="0" applyFill="1" applyBorder="1" applyAlignment="1">
      <alignment horizontal="right" vertical="center"/>
    </xf>
    <xf numFmtId="0" fontId="19" fillId="0" borderId="0" xfId="0" applyFont="1" applyFill="1" applyBorder="1" applyAlignment="1">
      <alignment horizontal="right" wrapText="1"/>
    </xf>
    <xf numFmtId="0" fontId="19" fillId="0" borderId="0" xfId="0" applyFont="1" applyFill="1" applyBorder="1" applyAlignment="1">
      <alignment horizontal="right"/>
    </xf>
    <xf numFmtId="0" fontId="4" fillId="0" borderId="12" xfId="0" applyFont="1" applyBorder="1" applyAlignment="1">
      <alignment horizontal="center" wrapText="1"/>
    </xf>
    <xf numFmtId="0" fontId="4" fillId="0" borderId="12" xfId="0" applyNumberFormat="1" applyFont="1" applyBorder="1" applyAlignment="1">
      <alignment horizontal="center" wrapText="1"/>
    </xf>
    <xf numFmtId="14" fontId="4" fillId="0" borderId="12" xfId="0" applyNumberFormat="1" applyFont="1" applyBorder="1" applyAlignment="1">
      <alignment horizontal="center" wrapText="1"/>
    </xf>
    <xf numFmtId="0" fontId="0" fillId="0" borderId="0" xfId="0" applyNumberFormat="1" applyFont="1" applyFill="1" applyBorder="1" applyAlignment="1">
      <alignment horizontal="center"/>
    </xf>
    <xf numFmtId="0" fontId="4" fillId="0" borderId="0" xfId="0" applyFont="1" applyBorder="1" applyAlignment="1">
      <alignment horizontal="center" wrapText="1"/>
    </xf>
    <xf numFmtId="14" fontId="0" fillId="0" borderId="0" xfId="3" applyNumberFormat="1" applyFont="1" applyBorder="1" applyAlignment="1">
      <alignment horizontal="center"/>
    </xf>
    <xf numFmtId="168" fontId="0" fillId="0" borderId="12" xfId="5" applyNumberFormat="1" applyFont="1" applyFill="1" applyBorder="1" applyAlignment="1">
      <alignment horizontal="center"/>
    </xf>
    <xf numFmtId="168" fontId="4" fillId="0" borderId="12" xfId="5" applyNumberFormat="1" applyFont="1" applyFill="1" applyBorder="1" applyAlignment="1">
      <alignment horizontal="center" wrapText="1"/>
    </xf>
    <xf numFmtId="168" fontId="4" fillId="0" borderId="12" xfId="5" applyNumberFormat="1" applyFont="1" applyFill="1" applyBorder="1" applyAlignment="1">
      <alignment horizontal="center"/>
    </xf>
    <xf numFmtId="168" fontId="0" fillId="0" borderId="0" xfId="5" applyNumberFormat="1" applyFont="1" applyBorder="1" applyAlignment="1">
      <alignment horizontal="center"/>
    </xf>
    <xf numFmtId="168" fontId="0" fillId="0" borderId="12" xfId="5" applyNumberFormat="1" applyFont="1" applyBorder="1" applyAlignment="1">
      <alignment horizontal="center"/>
    </xf>
    <xf numFmtId="14" fontId="21" fillId="0" borderId="12" xfId="3" applyNumberFormat="1" applyFont="1" applyBorder="1" applyAlignment="1">
      <alignment horizontal="center"/>
    </xf>
    <xf numFmtId="14" fontId="21" fillId="0" borderId="12" xfId="3" applyNumberFormat="1" applyFont="1" applyFill="1" applyBorder="1" applyAlignment="1">
      <alignment horizontal="center"/>
    </xf>
    <xf numFmtId="14" fontId="21" fillId="0" borderId="12" xfId="0" applyNumberFormat="1" applyFont="1" applyBorder="1" applyAlignment="1">
      <alignment horizontal="center" wrapText="1"/>
    </xf>
    <xf numFmtId="0" fontId="0" fillId="0" borderId="0" xfId="0" applyFont="1" applyBorder="1" applyAlignment="1">
      <alignment horizontal="center" wrapText="1"/>
    </xf>
    <xf numFmtId="14" fontId="21" fillId="0" borderId="0" xfId="3" applyNumberFormat="1" applyFont="1" applyBorder="1" applyAlignment="1">
      <alignment horizontal="center"/>
    </xf>
    <xf numFmtId="49" fontId="4" fillId="0" borderId="0" xfId="0" applyNumberFormat="1" applyFont="1" applyAlignment="1">
      <alignment horizontal="center" wrapText="1"/>
    </xf>
    <xf numFmtId="49" fontId="4" fillId="0" borderId="12" xfId="0" applyNumberFormat="1" applyFont="1" applyBorder="1" applyAlignment="1">
      <alignment horizontal="center" wrapText="1"/>
    </xf>
    <xf numFmtId="49" fontId="4" fillId="0" borderId="12" xfId="0" applyNumberFormat="1" applyFont="1" applyFill="1" applyBorder="1" applyAlignment="1">
      <alignment horizontal="center" wrapText="1"/>
    </xf>
    <xf numFmtId="49" fontId="4" fillId="35" borderId="12" xfId="0" applyNumberFormat="1" applyFont="1" applyFill="1" applyBorder="1" applyAlignment="1">
      <alignment horizontal="center" wrapText="1"/>
    </xf>
    <xf numFmtId="49" fontId="0" fillId="0" borderId="0" xfId="0" applyNumberFormat="1" applyFont="1" applyFill="1" applyAlignment="1">
      <alignment horizontal="center"/>
    </xf>
    <xf numFmtId="49" fontId="0" fillId="0" borderId="0" xfId="0" applyNumberFormat="1" applyFont="1" applyFill="1" applyBorder="1" applyAlignment="1">
      <alignment horizontal="center"/>
    </xf>
    <xf numFmtId="49" fontId="0" fillId="0" borderId="12"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0" xfId="0" applyNumberFormat="1" applyFont="1" applyBorder="1" applyAlignment="1">
      <alignment horizontal="center" wrapText="1"/>
    </xf>
    <xf numFmtId="0" fontId="21" fillId="0" borderId="0" xfId="0" applyFont="1" applyAlignment="1">
      <alignment horizontal="center"/>
    </xf>
    <xf numFmtId="49" fontId="23" fillId="2" borderId="12" xfId="2" applyNumberFormat="1" applyFont="1" applyBorder="1" applyAlignment="1">
      <alignment horizontal="center" vertical="center" wrapText="1"/>
    </xf>
    <xf numFmtId="0" fontId="23" fillId="2" borderId="12" xfId="2" applyNumberFormat="1" applyFont="1" applyBorder="1" applyAlignment="1">
      <alignment horizontal="center" vertical="center" wrapText="1"/>
    </xf>
    <xf numFmtId="14" fontId="23" fillId="2" borderId="12" xfId="2" applyNumberFormat="1" applyFont="1" applyBorder="1" applyAlignment="1">
      <alignment horizontal="center" vertical="center" wrapText="1"/>
    </xf>
    <xf numFmtId="0" fontId="21" fillId="0" borderId="12" xfId="0" applyFont="1" applyFill="1" applyBorder="1" applyAlignment="1">
      <alignment horizontal="center"/>
    </xf>
    <xf numFmtId="165" fontId="21" fillId="0" borderId="12" xfId="5" applyFont="1" applyBorder="1" applyAlignment="1">
      <alignment horizontal="center"/>
    </xf>
    <xf numFmtId="167" fontId="21" fillId="0" borderId="12" xfId="3" applyFont="1" applyBorder="1" applyAlignment="1">
      <alignment horizontal="center"/>
    </xf>
    <xf numFmtId="0" fontId="21" fillId="0" borderId="0" xfId="0" applyFont="1" applyFill="1" applyBorder="1" applyAlignment="1">
      <alignment horizontal="center"/>
    </xf>
    <xf numFmtId="0" fontId="21" fillId="0" borderId="0" xfId="0" applyFont="1"/>
    <xf numFmtId="165" fontId="21" fillId="0" borderId="12" xfId="5" applyFont="1" applyFill="1" applyBorder="1" applyAlignment="1">
      <alignment horizontal="center"/>
    </xf>
    <xf numFmtId="167" fontId="21" fillId="0" borderId="12" xfId="3" applyFont="1" applyFill="1" applyBorder="1" applyAlignment="1">
      <alignment horizontal="center"/>
    </xf>
    <xf numFmtId="0" fontId="21" fillId="0" borderId="12" xfId="0" applyFont="1" applyBorder="1" applyAlignment="1">
      <alignment horizontal="center"/>
    </xf>
    <xf numFmtId="0" fontId="21" fillId="0" borderId="0" xfId="0" applyFont="1" applyFill="1"/>
    <xf numFmtId="0" fontId="21" fillId="0" borderId="0" xfId="0" applyFont="1" applyFill="1" applyAlignment="1">
      <alignment horizontal="center"/>
    </xf>
    <xf numFmtId="0" fontId="21" fillId="0" borderId="12" xfId="0" applyFont="1" applyBorder="1" applyAlignment="1">
      <alignment horizontal="center" wrapText="1"/>
    </xf>
    <xf numFmtId="0" fontId="21" fillId="0" borderId="0" xfId="0" applyFont="1" applyAlignment="1">
      <alignment horizontal="center" wrapText="1"/>
    </xf>
    <xf numFmtId="165" fontId="21" fillId="0" borderId="0" xfId="5" applyFont="1" applyAlignment="1">
      <alignment horizontal="center"/>
    </xf>
    <xf numFmtId="167" fontId="21" fillId="0" borderId="0" xfId="3" applyFont="1" applyAlignment="1">
      <alignment horizontal="center"/>
    </xf>
    <xf numFmtId="14" fontId="21" fillId="0" borderId="0" xfId="3" applyNumberFormat="1" applyFont="1" applyAlignment="1">
      <alignment horizontal="center"/>
    </xf>
    <xf numFmtId="0" fontId="21" fillId="0" borderId="0" xfId="0" applyFont="1" applyAlignment="1">
      <alignment horizontal="right"/>
    </xf>
    <xf numFmtId="14" fontId="21" fillId="0" borderId="0" xfId="0" applyNumberFormat="1" applyFont="1" applyAlignment="1">
      <alignment horizontal="right"/>
    </xf>
    <xf numFmtId="0" fontId="24" fillId="0" borderId="0" xfId="0" applyFont="1" applyFill="1" applyAlignment="1">
      <alignment horizontal="right"/>
    </xf>
    <xf numFmtId="165" fontId="24" fillId="0" borderId="0" xfId="5" applyFont="1" applyFill="1" applyBorder="1" applyAlignment="1">
      <alignment horizontal="right"/>
    </xf>
    <xf numFmtId="0" fontId="24" fillId="0" borderId="0" xfId="0" applyFont="1" applyFill="1" applyBorder="1" applyAlignment="1">
      <alignment horizontal="right"/>
    </xf>
    <xf numFmtId="14" fontId="21" fillId="0" borderId="0" xfId="0" applyNumberFormat="1" applyFont="1"/>
    <xf numFmtId="0" fontId="21" fillId="0" borderId="0" xfId="0" applyFont="1" applyAlignment="1">
      <alignment horizontal="left" wrapText="1" indent="1"/>
    </xf>
    <xf numFmtId="0" fontId="21" fillId="0" borderId="12" xfId="0" applyFont="1" applyFill="1" applyBorder="1" applyAlignment="1">
      <alignment horizontal="center" wrapText="1"/>
    </xf>
    <xf numFmtId="0" fontId="21" fillId="0" borderId="0" xfId="0" applyFont="1" applyFill="1" applyAlignment="1">
      <alignment horizontal="center" wrapText="1"/>
    </xf>
    <xf numFmtId="14" fontId="21" fillId="0" borderId="0" xfId="0" applyNumberFormat="1" applyFont="1" applyAlignment="1">
      <alignment horizontal="center" wrapText="1"/>
    </xf>
    <xf numFmtId="49" fontId="0" fillId="0" borderId="12" xfId="0" applyNumberFormat="1" applyFont="1" applyBorder="1" applyAlignment="1">
      <alignment horizontal="center" wrapText="1"/>
    </xf>
    <xf numFmtId="0" fontId="4" fillId="0" borderId="0" xfId="0" applyFont="1" applyBorder="1" applyAlignment="1">
      <alignment horizontal="left" wrapText="1" indent="1"/>
    </xf>
    <xf numFmtId="49" fontId="3" fillId="2" borderId="13" xfId="2" applyNumberFormat="1" applyFont="1" applyBorder="1" applyAlignment="1">
      <alignment horizontal="center" vertical="center" wrapText="1"/>
    </xf>
    <xf numFmtId="0" fontId="3" fillId="2" borderId="13" xfId="2" applyNumberFormat="1" applyFont="1" applyBorder="1" applyAlignment="1">
      <alignment horizontal="center" vertical="center" wrapText="1"/>
    </xf>
    <xf numFmtId="14" fontId="3" fillId="2" borderId="13" xfId="2" applyNumberFormat="1" applyFont="1" applyBorder="1" applyAlignment="1">
      <alignment horizontal="center" vertical="center" wrapText="1"/>
    </xf>
    <xf numFmtId="167" fontId="21" fillId="0" borderId="0" xfId="3" applyFont="1" applyBorder="1" applyAlignment="1">
      <alignment horizontal="center"/>
    </xf>
    <xf numFmtId="0" fontId="21" fillId="0" borderId="0" xfId="0" applyFont="1" applyFill="1" applyAlignment="1">
      <alignment horizontal="right"/>
    </xf>
    <xf numFmtId="165" fontId="21" fillId="0" borderId="0" xfId="5" applyFont="1" applyFill="1" applyBorder="1" applyAlignment="1">
      <alignment horizontal="right"/>
    </xf>
    <xf numFmtId="0" fontId="19" fillId="0" borderId="15" xfId="0" applyFont="1" applyFill="1" applyBorder="1" applyAlignment="1">
      <alignment horizontal="center"/>
    </xf>
    <xf numFmtId="0" fontId="0" fillId="0" borderId="12" xfId="0" applyFont="1" applyBorder="1" applyAlignment="1">
      <alignment horizontal="center" wrapText="1"/>
    </xf>
    <xf numFmtId="44" fontId="23" fillId="2" borderId="12" xfId="2" applyNumberFormat="1" applyFont="1" applyBorder="1" applyAlignment="1">
      <alignment horizontal="center" vertical="center" wrapText="1"/>
    </xf>
    <xf numFmtId="44" fontId="21" fillId="0" borderId="0" xfId="0" applyNumberFormat="1" applyFont="1" applyAlignment="1">
      <alignment horizontal="center" wrapText="1"/>
    </xf>
    <xf numFmtId="0" fontId="21" fillId="0" borderId="0" xfId="0" applyNumberFormat="1" applyFont="1" applyAlignment="1">
      <alignment horizontal="center"/>
    </xf>
    <xf numFmtId="0" fontId="21" fillId="0" borderId="12" xfId="0" applyNumberFormat="1" applyFont="1" applyBorder="1"/>
    <xf numFmtId="0" fontId="21" fillId="0" borderId="12" xfId="0" applyNumberFormat="1" applyFont="1" applyBorder="1" applyAlignment="1">
      <alignment horizontal="center" wrapText="1"/>
    </xf>
    <xf numFmtId="0" fontId="21" fillId="0" borderId="12" xfId="0" applyNumberFormat="1" applyFont="1" applyFill="1" applyBorder="1" applyAlignment="1">
      <alignment horizontal="center" wrapText="1"/>
    </xf>
    <xf numFmtId="0" fontId="21" fillId="0" borderId="0" xfId="0" applyNumberFormat="1" applyFont="1" applyAlignment="1">
      <alignment horizontal="center" wrapText="1"/>
    </xf>
    <xf numFmtId="0" fontId="21" fillId="0" borderId="0" xfId="0" applyNumberFormat="1" applyFont="1"/>
    <xf numFmtId="0" fontId="4" fillId="0" borderId="12" xfId="0" applyFont="1" applyBorder="1" applyAlignment="1">
      <alignment horizontal="center"/>
    </xf>
    <xf numFmtId="0" fontId="23" fillId="2" borderId="12" xfId="2" applyNumberFormat="1" applyFont="1" applyFill="1" applyBorder="1" applyAlignment="1">
      <alignment horizontal="center" vertical="center" wrapText="1"/>
    </xf>
    <xf numFmtId="0" fontId="21" fillId="0" borderId="0" xfId="0" applyFont="1" applyBorder="1" applyAlignment="1">
      <alignment horizontal="center"/>
    </xf>
    <xf numFmtId="165" fontId="21" fillId="0" borderId="0" xfId="5" applyFont="1" applyBorder="1" applyAlignment="1">
      <alignment horizontal="center"/>
    </xf>
    <xf numFmtId="165" fontId="21" fillId="0" borderId="0" xfId="0" applyNumberFormat="1" applyFont="1" applyBorder="1" applyAlignment="1">
      <alignment horizontal="center"/>
    </xf>
    <xf numFmtId="167" fontId="24" fillId="0" borderId="0" xfId="0" applyNumberFormat="1" applyFont="1" applyBorder="1" applyAlignment="1">
      <alignment horizontal="center"/>
    </xf>
    <xf numFmtId="14" fontId="21" fillId="0" borderId="0" xfId="0" applyNumberFormat="1" applyFont="1" applyBorder="1" applyAlignment="1">
      <alignment horizontal="center"/>
    </xf>
    <xf numFmtId="0" fontId="21" fillId="0" borderId="0" xfId="0" applyFont="1" applyBorder="1" applyAlignment="1">
      <alignment horizontal="center" wrapText="1"/>
    </xf>
    <xf numFmtId="164" fontId="21" fillId="0" borderId="0" xfId="0" applyNumberFormat="1" applyFont="1" applyBorder="1" applyAlignment="1">
      <alignment horizontal="center" wrapText="1"/>
    </xf>
    <xf numFmtId="14" fontId="21" fillId="0" borderId="0" xfId="0" applyNumberFormat="1" applyFont="1" applyBorder="1" applyAlignment="1">
      <alignment horizontal="center" wrapText="1"/>
    </xf>
    <xf numFmtId="44" fontId="21" fillId="0" borderId="0" xfId="0" applyNumberFormat="1" applyFont="1" applyBorder="1" applyAlignment="1">
      <alignment horizontal="center" wrapText="1"/>
    </xf>
    <xf numFmtId="0" fontId="26" fillId="36" borderId="0" xfId="0" applyFont="1" applyFill="1" applyAlignment="1">
      <alignment horizontal="left" wrapText="1" indent="1"/>
    </xf>
    <xf numFmtId="0" fontId="26" fillId="0" borderId="0" xfId="0" applyFont="1" applyAlignment="1">
      <alignment horizontal="left" wrapText="1" indent="1"/>
    </xf>
    <xf numFmtId="49" fontId="27" fillId="2" borderId="12" xfId="2" applyNumberFormat="1" applyFont="1" applyBorder="1" applyAlignment="1">
      <alignment horizontal="center" vertical="center" wrapText="1"/>
    </xf>
    <xf numFmtId="0" fontId="27" fillId="2" borderId="12" xfId="2" applyNumberFormat="1" applyFont="1" applyBorder="1" applyAlignment="1">
      <alignment horizontal="center" vertical="center" wrapText="1"/>
    </xf>
    <xf numFmtId="44" fontId="27" fillId="2" borderId="12" xfId="5" applyNumberFormat="1" applyFont="1" applyFill="1" applyBorder="1" applyAlignment="1">
      <alignment horizontal="center" vertical="center" wrapText="1"/>
    </xf>
    <xf numFmtId="0" fontId="27" fillId="2" borderId="12" xfId="2" applyNumberFormat="1" applyFont="1" applyFill="1" applyBorder="1" applyAlignment="1">
      <alignment horizontal="center" vertical="center" wrapText="1"/>
    </xf>
    <xf numFmtId="0" fontId="26" fillId="0" borderId="0" xfId="0" applyFont="1" applyAlignment="1">
      <alignment horizontal="center" wrapText="1"/>
    </xf>
    <xf numFmtId="0" fontId="26" fillId="0" borderId="12" xfId="0" applyFont="1" applyFill="1" applyBorder="1" applyAlignment="1">
      <alignment horizontal="center"/>
    </xf>
    <xf numFmtId="0" fontId="26" fillId="0" borderId="12" xfId="5" applyNumberFormat="1" applyFont="1" applyFill="1" applyBorder="1" applyAlignment="1">
      <alignment horizontal="center"/>
    </xf>
    <xf numFmtId="167" fontId="26" fillId="0" borderId="12" xfId="3" applyFont="1" applyFill="1" applyBorder="1" applyAlignment="1">
      <alignment horizontal="center"/>
    </xf>
    <xf numFmtId="167" fontId="26" fillId="0" borderId="12" xfId="3" applyFont="1" applyBorder="1" applyAlignment="1">
      <alignment horizontal="center"/>
    </xf>
    <xf numFmtId="168" fontId="26" fillId="0" borderId="12" xfId="5" applyNumberFormat="1" applyFont="1" applyBorder="1" applyAlignment="1"/>
    <xf numFmtId="14" fontId="26" fillId="0" borderId="12" xfId="3" applyNumberFormat="1" applyFont="1" applyBorder="1" applyAlignment="1">
      <alignment horizontal="center"/>
    </xf>
    <xf numFmtId="0" fontId="26" fillId="0" borderId="12" xfId="0" applyFont="1" applyBorder="1" applyAlignment="1">
      <alignment horizontal="left" wrapText="1" indent="1"/>
    </xf>
    <xf numFmtId="0" fontId="26" fillId="0" borderId="12" xfId="0" applyNumberFormat="1" applyFont="1" applyFill="1" applyBorder="1" applyAlignment="1">
      <alignment horizontal="center"/>
    </xf>
    <xf numFmtId="168" fontId="26" fillId="0" borderId="12" xfId="5" applyNumberFormat="1" applyFont="1" applyFill="1" applyBorder="1" applyAlignment="1"/>
    <xf numFmtId="14" fontId="26" fillId="0" borderId="12" xfId="3" applyNumberFormat="1" applyFont="1" applyFill="1" applyBorder="1" applyAlignment="1">
      <alignment horizontal="center"/>
    </xf>
    <xf numFmtId="44" fontId="26" fillId="0" borderId="12" xfId="5" applyNumberFormat="1" applyFont="1" applyFill="1" applyBorder="1" applyAlignment="1"/>
    <xf numFmtId="0" fontId="26" fillId="0" borderId="0" xfId="0" applyFont="1" applyFill="1" applyAlignment="1">
      <alignment horizontal="left" wrapText="1" indent="1"/>
    </xf>
    <xf numFmtId="44" fontId="26" fillId="0" borderId="12" xfId="5" applyNumberFormat="1" applyFont="1" applyBorder="1" applyAlignment="1"/>
    <xf numFmtId="44" fontId="26" fillId="0" borderId="12" xfId="3" applyNumberFormat="1" applyFont="1" applyFill="1" applyBorder="1" applyAlignment="1">
      <alignment horizontal="center"/>
    </xf>
    <xf numFmtId="0" fontId="26" fillId="0" borderId="0" xfId="0" applyFont="1" applyFill="1" applyAlignment="1">
      <alignment horizontal="center"/>
    </xf>
    <xf numFmtId="168" fontId="26" fillId="0" borderId="12" xfId="5" applyNumberFormat="1" applyFont="1" applyFill="1" applyBorder="1" applyAlignment="1">
      <alignment horizontal="center"/>
    </xf>
    <xf numFmtId="0" fontId="26" fillId="0" borderId="12" xfId="0" applyFont="1" applyBorder="1" applyAlignment="1">
      <alignment horizontal="center"/>
    </xf>
    <xf numFmtId="0" fontId="26" fillId="0" borderId="12" xfId="0" applyFont="1" applyBorder="1" applyAlignment="1">
      <alignment horizontal="center" wrapText="1"/>
    </xf>
    <xf numFmtId="44" fontId="26" fillId="0" borderId="12" xfId="5" applyNumberFormat="1" applyFont="1" applyBorder="1" applyAlignment="1">
      <alignment wrapText="1"/>
    </xf>
    <xf numFmtId="14" fontId="26" fillId="0" borderId="12" xfId="0" applyNumberFormat="1" applyFont="1" applyBorder="1" applyAlignment="1">
      <alignment horizontal="center" wrapText="1"/>
    </xf>
    <xf numFmtId="167" fontId="26" fillId="0" borderId="14" xfId="3" applyFont="1" applyFill="1" applyBorder="1" applyAlignment="1">
      <alignment horizontal="center"/>
    </xf>
    <xf numFmtId="44" fontId="26" fillId="0" borderId="14" xfId="5" applyNumberFormat="1" applyFont="1" applyFill="1" applyBorder="1" applyAlignment="1"/>
    <xf numFmtId="0" fontId="26" fillId="0" borderId="0" xfId="0" applyFont="1" applyFill="1" applyBorder="1" applyAlignment="1">
      <alignment horizontal="center"/>
    </xf>
    <xf numFmtId="0" fontId="26" fillId="0" borderId="0" xfId="5" applyNumberFormat="1" applyFont="1" applyFill="1" applyBorder="1" applyAlignment="1">
      <alignment horizontal="center"/>
    </xf>
    <xf numFmtId="0" fontId="26" fillId="0" borderId="0" xfId="0" applyFont="1" applyBorder="1" applyAlignment="1">
      <alignment horizontal="left" wrapText="1" indent="1"/>
    </xf>
    <xf numFmtId="0" fontId="28" fillId="0" borderId="0" xfId="0" applyFont="1" applyFill="1" applyBorder="1" applyAlignment="1">
      <alignment horizontal="right" wrapText="1"/>
    </xf>
    <xf numFmtId="0" fontId="28" fillId="0" borderId="0" xfId="0" applyFont="1" applyFill="1" applyBorder="1" applyAlignment="1">
      <alignment horizontal="center"/>
    </xf>
    <xf numFmtId="0" fontId="28" fillId="0" borderId="0" xfId="0" applyFont="1" applyFill="1" applyBorder="1" applyAlignment="1">
      <alignment horizontal="right"/>
    </xf>
    <xf numFmtId="0" fontId="26" fillId="0" borderId="0" xfId="0" applyFont="1" applyAlignment="1">
      <alignment horizontal="right" wrapText="1" indent="1"/>
    </xf>
    <xf numFmtId="0" fontId="26" fillId="0" borderId="0" xfId="0" applyFont="1" applyFill="1" applyAlignment="1">
      <alignment horizontal="right"/>
    </xf>
    <xf numFmtId="0" fontId="28" fillId="0" borderId="0" xfId="5" applyNumberFormat="1" applyFont="1" applyFill="1" applyBorder="1" applyAlignment="1">
      <alignment horizontal="right"/>
    </xf>
    <xf numFmtId="167" fontId="26" fillId="0" borderId="0" xfId="3" applyFont="1" applyFill="1" applyAlignment="1">
      <alignment horizontal="center"/>
    </xf>
    <xf numFmtId="167" fontId="26" fillId="0" borderId="0" xfId="3" applyFont="1" applyAlignment="1">
      <alignment horizontal="center"/>
    </xf>
    <xf numFmtId="168" fontId="26" fillId="0" borderId="0" xfId="5" applyNumberFormat="1" applyFont="1" applyAlignment="1"/>
    <xf numFmtId="14" fontId="26" fillId="0" borderId="0" xfId="3" applyNumberFormat="1" applyFont="1" applyFill="1" applyAlignment="1">
      <alignment horizontal="center"/>
    </xf>
    <xf numFmtId="0" fontId="26" fillId="0" borderId="0" xfId="5" applyNumberFormat="1" applyFont="1" applyFill="1" applyAlignment="1">
      <alignment horizontal="center"/>
    </xf>
    <xf numFmtId="168" fontId="26" fillId="0" borderId="0" xfId="5" applyNumberFormat="1" applyFont="1" applyFill="1" applyAlignment="1"/>
    <xf numFmtId="168" fontId="26" fillId="0" borderId="0" xfId="5" applyNumberFormat="1" applyFont="1" applyAlignment="1">
      <alignment wrapText="1"/>
    </xf>
    <xf numFmtId="14" fontId="26" fillId="0" borderId="0" xfId="0" applyNumberFormat="1" applyFont="1" applyAlignment="1">
      <alignment horizontal="right" wrapText="1" indent="1"/>
    </xf>
    <xf numFmtId="14" fontId="26" fillId="0" borderId="0" xfId="3" applyNumberFormat="1" applyFont="1" applyAlignment="1">
      <alignment horizontal="center"/>
    </xf>
    <xf numFmtId="168" fontId="26" fillId="0" borderId="14" xfId="5" applyNumberFormat="1" applyFont="1" applyBorder="1" applyAlignment="1">
      <alignment horizontal="center"/>
    </xf>
    <xf numFmtId="0" fontId="26" fillId="0" borderId="0" xfId="0" applyFont="1" applyBorder="1" applyAlignment="1">
      <alignment horizontal="center" wrapText="1"/>
    </xf>
    <xf numFmtId="44" fontId="26" fillId="0" borderId="0" xfId="0" applyNumberFormat="1" applyFont="1" applyAlignment="1">
      <alignment horizontal="right" wrapText="1" indent="1"/>
    </xf>
    <xf numFmtId="0" fontId="28" fillId="0" borderId="0" xfId="0" applyFont="1" applyAlignment="1">
      <alignment horizontal="center" wrapText="1"/>
    </xf>
    <xf numFmtId="170" fontId="21" fillId="0" borderId="12" xfId="5" applyNumberFormat="1" applyFont="1" applyBorder="1" applyAlignment="1">
      <alignment horizontal="center"/>
    </xf>
    <xf numFmtId="170" fontId="21" fillId="0" borderId="12" xfId="5" applyNumberFormat="1" applyFont="1" applyFill="1" applyBorder="1" applyAlignment="1">
      <alignment horizontal="center"/>
    </xf>
    <xf numFmtId="170" fontId="21" fillId="0" borderId="12" xfId="5" applyNumberFormat="1" applyFont="1" applyBorder="1" applyAlignment="1">
      <alignment horizontal="center" wrapText="1"/>
    </xf>
    <xf numFmtId="170" fontId="21" fillId="0" borderId="0" xfId="5" applyNumberFormat="1" applyFont="1"/>
    <xf numFmtId="170" fontId="21" fillId="0" borderId="0" xfId="5" applyNumberFormat="1" applyFont="1" applyAlignment="1">
      <alignment horizontal="center"/>
    </xf>
    <xf numFmtId="170" fontId="24" fillId="0" borderId="0" xfId="5" applyNumberFormat="1" applyFont="1" applyBorder="1" applyAlignment="1">
      <alignment horizontal="center"/>
    </xf>
    <xf numFmtId="167" fontId="0" fillId="0" borderId="12" xfId="3" applyFont="1" applyBorder="1" applyAlignment="1">
      <alignment horizontal="center" wrapText="1"/>
    </xf>
    <xf numFmtId="49" fontId="0" fillId="0" borderId="0" xfId="0" applyNumberFormat="1" applyFont="1" applyBorder="1" applyAlignment="1">
      <alignment horizontal="center" wrapText="1"/>
    </xf>
    <xf numFmtId="167" fontId="28" fillId="0" borderId="9" xfId="3" applyFont="1" applyFill="1" applyBorder="1" applyAlignment="1">
      <alignment horizontal="center"/>
    </xf>
    <xf numFmtId="168" fontId="28" fillId="0" borderId="10" xfId="5" applyNumberFormat="1" applyFont="1" applyFill="1" applyBorder="1" applyAlignment="1"/>
    <xf numFmtId="0" fontId="26" fillId="0" borderId="0" xfId="0" applyNumberFormat="1" applyFont="1" applyFill="1" applyAlignment="1">
      <alignment horizontal="center"/>
    </xf>
    <xf numFmtId="167" fontId="26" fillId="0" borderId="0" xfId="0" applyNumberFormat="1" applyFont="1" applyAlignment="1">
      <alignment horizontal="center"/>
    </xf>
    <xf numFmtId="168" fontId="26" fillId="0" borderId="0" xfId="0" applyNumberFormat="1" applyFont="1" applyAlignment="1"/>
    <xf numFmtId="14" fontId="26" fillId="0" borderId="0" xfId="0" applyNumberFormat="1" applyFont="1" applyAlignment="1">
      <alignment horizontal="center"/>
    </xf>
    <xf numFmtId="0" fontId="26" fillId="0" borderId="14" xfId="0" applyFont="1" applyFill="1" applyBorder="1" applyAlignment="1">
      <alignment horizontal="center"/>
    </xf>
    <xf numFmtId="0" fontId="26" fillId="0" borderId="14" xfId="5" applyNumberFormat="1" applyFont="1" applyFill="1" applyBorder="1" applyAlignment="1">
      <alignment horizontal="center"/>
    </xf>
    <xf numFmtId="167" fontId="26" fillId="0" borderId="14" xfId="3" applyFont="1" applyBorder="1" applyAlignment="1">
      <alignment horizontal="center"/>
    </xf>
    <xf numFmtId="14" fontId="26" fillId="0" borderId="14" xfId="3" applyNumberFormat="1" applyFont="1" applyBorder="1" applyAlignment="1">
      <alignment horizontal="center"/>
    </xf>
    <xf numFmtId="167" fontId="0" fillId="0" borderId="14" xfId="3" applyFont="1" applyBorder="1" applyAlignment="1">
      <alignment horizontal="center" wrapText="1"/>
    </xf>
    <xf numFmtId="167" fontId="0" fillId="0" borderId="0" xfId="3" applyFont="1" applyFill="1" applyBorder="1" applyAlignment="1">
      <alignment horizontal="center" wrapText="1"/>
    </xf>
    <xf numFmtId="44" fontId="0" fillId="0" borderId="12" xfId="5" applyNumberFormat="1" applyFont="1" applyBorder="1" applyAlignment="1">
      <alignment horizontal="center"/>
    </xf>
    <xf numFmtId="44" fontId="3" fillId="2" borderId="13" xfId="5" applyNumberFormat="1" applyFont="1" applyFill="1" applyBorder="1" applyAlignment="1">
      <alignment horizontal="center" vertical="center" wrapText="1"/>
    </xf>
    <xf numFmtId="44" fontId="0" fillId="0" borderId="12" xfId="5" applyNumberFormat="1" applyFont="1" applyFill="1" applyBorder="1" applyAlignment="1">
      <alignment horizontal="center"/>
    </xf>
    <xf numFmtId="44" fontId="4" fillId="0" borderId="12" xfId="5" applyNumberFormat="1" applyFont="1" applyBorder="1" applyAlignment="1">
      <alignment horizontal="center" wrapText="1"/>
    </xf>
    <xf numFmtId="44" fontId="4" fillId="0" borderId="0" xfId="5" applyNumberFormat="1" applyFont="1" applyAlignment="1">
      <alignment horizontal="center" wrapText="1"/>
    </xf>
    <xf numFmtId="44" fontId="0" fillId="0" borderId="0" xfId="5" applyNumberFormat="1" applyFont="1" applyBorder="1" applyAlignment="1">
      <alignment horizontal="center"/>
    </xf>
    <xf numFmtId="0" fontId="0" fillId="0" borderId="14" xfId="0" applyFont="1" applyFill="1" applyBorder="1" applyAlignment="1">
      <alignment horizontal="center"/>
    </xf>
    <xf numFmtId="0" fontId="29" fillId="0" borderId="12" xfId="0" applyFont="1" applyBorder="1" applyAlignment="1">
      <alignment horizontal="center"/>
    </xf>
    <xf numFmtId="0" fontId="31" fillId="0" borderId="12" xfId="0" applyFont="1" applyBorder="1" applyAlignment="1">
      <alignment horizontal="center"/>
    </xf>
    <xf numFmtId="49" fontId="26" fillId="0" borderId="12" xfId="0" applyNumberFormat="1" applyFont="1" applyFill="1" applyBorder="1" applyAlignment="1">
      <alignment horizontal="center" wrapText="1"/>
    </xf>
    <xf numFmtId="49" fontId="26" fillId="0" borderId="0" xfId="0" applyNumberFormat="1" applyFont="1" applyFill="1" applyAlignment="1">
      <alignment horizontal="center"/>
    </xf>
    <xf numFmtId="171" fontId="26" fillId="0" borderId="12" xfId="3" applyNumberFormat="1" applyFont="1" applyFill="1" applyBorder="1" applyAlignment="1">
      <alignment horizontal="center"/>
    </xf>
    <xf numFmtId="167" fontId="26" fillId="0" borderId="12" xfId="3" applyFont="1" applyBorder="1" applyAlignment="1">
      <alignment horizontal="center" wrapText="1"/>
    </xf>
    <xf numFmtId="14" fontId="0" fillId="0" borderId="12" xfId="0" applyNumberFormat="1" applyFont="1" applyBorder="1" applyAlignment="1">
      <alignment horizontal="center"/>
    </xf>
    <xf numFmtId="167" fontId="0" fillId="0" borderId="12" xfId="0" applyNumberFormat="1" applyFont="1" applyBorder="1" applyAlignment="1">
      <alignment horizontal="center" wrapText="1"/>
    </xf>
    <xf numFmtId="0" fontId="20" fillId="0" borderId="0" xfId="0" applyFont="1" applyFill="1" applyBorder="1" applyAlignment="1">
      <alignment horizontal="right" wrapText="1"/>
    </xf>
    <xf numFmtId="0" fontId="20" fillId="0" borderId="0" xfId="0" applyFont="1" applyFill="1" applyBorder="1" applyAlignment="1">
      <alignment horizontal="center"/>
    </xf>
    <xf numFmtId="0" fontId="20" fillId="0" borderId="0" xfId="0" applyFont="1" applyFill="1" applyBorder="1" applyAlignment="1">
      <alignment horizontal="right"/>
    </xf>
    <xf numFmtId="0" fontId="30" fillId="0" borderId="12" xfId="0" applyFont="1" applyBorder="1" applyAlignment="1">
      <alignment horizontal="center"/>
    </xf>
    <xf numFmtId="0" fontId="21" fillId="0" borderId="13" xfId="0" applyFont="1" applyBorder="1" applyAlignment="1">
      <alignment horizontal="center"/>
    </xf>
    <xf numFmtId="0" fontId="21" fillId="0" borderId="13" xfId="0" applyNumberFormat="1" applyFont="1" applyBorder="1"/>
    <xf numFmtId="0" fontId="21" fillId="0" borderId="13" xfId="0" applyFont="1" applyFill="1" applyBorder="1" applyAlignment="1">
      <alignment horizontal="center"/>
    </xf>
    <xf numFmtId="165" fontId="21" fillId="0" borderId="13" xfId="5" applyFont="1" applyBorder="1" applyAlignment="1">
      <alignment horizontal="center"/>
    </xf>
    <xf numFmtId="167" fontId="21" fillId="0" borderId="13" xfId="3" applyFont="1" applyBorder="1" applyAlignment="1">
      <alignment horizontal="center"/>
    </xf>
    <xf numFmtId="170" fontId="21" fillId="0" borderId="13" xfId="5" applyNumberFormat="1" applyFont="1" applyBorder="1" applyAlignment="1">
      <alignment horizontal="center"/>
    </xf>
    <xf numFmtId="14" fontId="21" fillId="0" borderId="13" xfId="3" applyNumberFormat="1" applyFont="1" applyBorder="1" applyAlignment="1">
      <alignment horizontal="center"/>
    </xf>
    <xf numFmtId="44" fontId="28" fillId="0" borderId="15" xfId="0" applyNumberFormat="1" applyFont="1" applyBorder="1" applyAlignment="1">
      <alignment horizontal="right" wrapText="1" indent="1"/>
    </xf>
    <xf numFmtId="167" fontId="28" fillId="0" borderId="15" xfId="0" applyNumberFormat="1" applyFont="1" applyFill="1" applyBorder="1" applyAlignment="1">
      <alignment horizontal="center"/>
    </xf>
    <xf numFmtId="44" fontId="19" fillId="0" borderId="0" xfId="0" applyNumberFormat="1" applyFont="1" applyBorder="1" applyAlignment="1">
      <alignment horizontal="center"/>
    </xf>
    <xf numFmtId="14" fontId="0" fillId="0" borderId="14" xfId="3" applyNumberFormat="1" applyFont="1" applyBorder="1" applyAlignment="1">
      <alignment horizontal="center"/>
    </xf>
    <xf numFmtId="168" fontId="19" fillId="0" borderId="15" xfId="5" applyNumberFormat="1" applyFont="1" applyBorder="1" applyAlignment="1">
      <alignment horizontal="center"/>
    </xf>
    <xf numFmtId="0" fontId="32" fillId="0" borderId="12" xfId="0" applyFont="1" applyFill="1" applyBorder="1" applyAlignment="1">
      <alignment horizontal="center"/>
    </xf>
    <xf numFmtId="0" fontId="24" fillId="0" borderId="12" xfId="0" applyFont="1" applyFill="1" applyBorder="1" applyAlignment="1">
      <alignment horizontal="center"/>
    </xf>
    <xf numFmtId="170" fontId="24" fillId="0" borderId="12" xfId="5" applyNumberFormat="1" applyFont="1" applyBorder="1" applyAlignment="1">
      <alignment horizontal="center"/>
    </xf>
    <xf numFmtId="0" fontId="26" fillId="0" borderId="0" xfId="0" applyFont="1" applyBorder="1" applyAlignment="1">
      <alignment horizontal="right" wrapText="1" indent="1"/>
    </xf>
    <xf numFmtId="170" fontId="21" fillId="0" borderId="0" xfId="5" applyNumberFormat="1" applyFont="1" applyBorder="1" applyAlignment="1">
      <alignment horizontal="center"/>
    </xf>
    <xf numFmtId="164" fontId="24" fillId="0" borderId="0" xfId="0" applyNumberFormat="1" applyFont="1" applyBorder="1" applyAlignment="1">
      <alignment horizontal="center"/>
    </xf>
    <xf numFmtId="0" fontId="2" fillId="0" borderId="0" xfId="1" applyFont="1" applyFill="1" applyBorder="1" applyAlignment="1">
      <alignment horizontal="center" vertical="center" wrapText="1"/>
    </xf>
    <xf numFmtId="44" fontId="2" fillId="0" borderId="0" xfId="1" applyNumberFormat="1" applyFont="1" applyFill="1" applyBorder="1" applyAlignment="1">
      <alignment horizontal="center" vertical="center" wrapText="1"/>
    </xf>
    <xf numFmtId="0" fontId="25" fillId="36" borderId="0" xfId="1" applyFont="1" applyFill="1" applyBorder="1" applyAlignment="1">
      <alignment horizontal="center" vertical="center"/>
    </xf>
    <xf numFmtId="44" fontId="25" fillId="36" borderId="0" xfId="1" applyNumberFormat="1" applyFont="1" applyFill="1" applyBorder="1" applyAlignment="1">
      <alignment horizontal="center" vertical="center"/>
    </xf>
    <xf numFmtId="0" fontId="25" fillId="36" borderId="11" xfId="1" applyFont="1" applyFill="1" applyBorder="1" applyAlignment="1">
      <alignment horizontal="center" vertical="center"/>
    </xf>
    <xf numFmtId="44" fontId="25" fillId="36" borderId="11" xfId="1" applyNumberFormat="1" applyFont="1" applyFill="1" applyBorder="1" applyAlignment="1">
      <alignment horizontal="center" vertical="center"/>
    </xf>
    <xf numFmtId="0" fontId="21" fillId="0" borderId="0" xfId="0" applyFont="1" applyAlignment="1">
      <alignment horizontal="center"/>
    </xf>
    <xf numFmtId="44" fontId="21" fillId="0" borderId="0" xfId="0" applyNumberFormat="1" applyFont="1" applyAlignment="1">
      <alignment horizontal="center"/>
    </xf>
  </cellXfs>
  <cellStyles count="48">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2" builtinId="16" customBuiltin="1"/>
    <cellStyle name="Encabezado 4" xfId="10"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3" builtinId="3" customBuiltin="1"/>
    <cellStyle name="Millares [0]" xfId="4" builtinId="6" customBuiltin="1"/>
    <cellStyle name="Moneda" xfId="5" builtinId="4" customBuiltin="1"/>
    <cellStyle name="Moneda [0]" xfId="6" builtinId="7" customBuiltin="1"/>
    <cellStyle name="Neutral" xfId="13" builtinId="28" customBuiltin="1"/>
    <cellStyle name="Normal" xfId="0" builtinId="0" customBuiltin="1"/>
    <cellStyle name="Normal 2" xfId="47" xr:uid="{AA73BF1D-32F4-466E-B99F-EFEE033FC0D3}"/>
    <cellStyle name="Notas" xfId="20" builtinId="10" customBuiltin="1"/>
    <cellStyle name="Porcentaje" xfId="7" builtinId="5" customBuiltin="1"/>
    <cellStyle name="Salida" xfId="15" builtinId="21" customBuiltin="1"/>
    <cellStyle name="Texto de advertencia" xfId="19" builtinId="11" customBuiltin="1"/>
    <cellStyle name="Texto explicativo" xfId="21" builtinId="53" customBuiltin="1"/>
    <cellStyle name="Título" xfId="1" builtinId="15" customBuiltin="1"/>
    <cellStyle name="Título 2" xfId="8" builtinId="17" customBuiltin="1"/>
    <cellStyle name="Título 3" xfId="9" builtinId="18" customBuiltin="1"/>
    <cellStyle name="Total" xfId="22" builtinId="25" customBuiltin="1"/>
  </cellStyles>
  <dxfs count="67">
    <dxf>
      <font>
        <b val="0"/>
        <i val="0"/>
        <strike val="0"/>
        <condense val="0"/>
        <extend val="0"/>
        <outline val="0"/>
        <shadow val="0"/>
        <u val="none"/>
        <vertAlign val="baseline"/>
        <sz val="12"/>
        <color auto="1"/>
        <name val="Calibri"/>
        <family val="2"/>
        <scheme val="none"/>
      </font>
      <numFmt numFmtId="167" formatCode="#,##0_ ;\-#,##0\ "/>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9" formatCode="d/m/yyyy"/>
      <alignment horizontal="center" vertical="bottom" textRotation="0" wrapText="0" indent="0" justifyLastLine="0" shrinkToFit="0" readingOrder="0"/>
    </dxf>
    <dxf>
      <font>
        <b/>
        <i val="0"/>
        <strike val="0"/>
        <condense val="0"/>
        <extend val="0"/>
        <outline val="0"/>
        <shadow val="0"/>
        <u val="none"/>
        <vertAlign val="baseline"/>
        <sz val="12"/>
        <color auto="1"/>
        <name val="Calibri"/>
        <family val="2"/>
        <scheme val="none"/>
      </font>
      <numFmt numFmtId="34" formatCode="_(&quot;$&quot;* #,##0.00_);_(&quot;$&quot;* \(#,##0.00\);_(&quot;$&quot;* &quot;-&quot;??_);_(@_)"/>
      <alignment horizontal="right" vertical="bottom" textRotation="0" wrapText="1" indent="1" justifyLastLine="0" shrinkToFit="0" readingOrder="0"/>
      <border diagonalUp="0" diagonalDown="0"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Calibri"/>
        <family val="2"/>
        <scheme val="none"/>
      </font>
      <numFmt numFmtId="167" formatCode="#,##0_ ;\-#,##0\ "/>
      <fill>
        <patternFill patternType="none">
          <fgColor indexed="64"/>
          <bgColor indexed="65"/>
        </patternFill>
      </fill>
      <alignment horizontal="center" vertical="bottom"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ajor"/>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ajor"/>
      </font>
      <numFmt numFmtId="19" formatCode="d/m/yyyy"/>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ajor"/>
      </font>
      <numFmt numFmtId="171" formatCode="m/d/yyyy"/>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major"/>
      </font>
      <numFmt numFmtId="164" formatCode="_(&quot;RD$&quot;* #,##0.00_);_(&quot;RD$&quot;* \(#,##0.00\);_(&quot;RD$&quot;* &quot;-&quot;??_);_(@_)"/>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major"/>
      </font>
      <numFmt numFmtId="170" formatCode="_([$$-409]* #,##0.00_);_([$$-409]* \(#,##0.00\);_([$$-409]* &quot;-&quot;??_);_(@_)"/>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major"/>
      </font>
      <numFmt numFmtId="167" formatCode="#,##0_ ;\-#,##0\ "/>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ajor"/>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ajor"/>
      </font>
      <numFmt numFmtId="165" formatCode="#,##0.00\ &quot;€&quot;;\-#,##0.00\ &quot;€&quo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ajor"/>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aj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ajor"/>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aj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ajor"/>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aj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ajor"/>
      </font>
      <alignment horizontal="center" vertical="bottom" textRotation="0" wrapText="0" indent="0" justifyLastLine="0" shrinkToFit="0" readingOrder="0"/>
    </dxf>
    <dxf>
      <font>
        <strike val="0"/>
        <outline val="0"/>
        <shadow val="0"/>
        <u val="none"/>
        <vertAlign val="baseline"/>
        <sz val="11"/>
        <name val="Arial"/>
        <family val="2"/>
        <scheme val="major"/>
      </font>
      <numFmt numFmtId="0" formatCode="General"/>
      <alignment horizontal="center" textRotation="0" indent="0" justifyLastLine="0" shrinkToFit="0" readingOrder="0"/>
    </dxf>
    <dxf>
      <font>
        <strike val="0"/>
        <outline val="0"/>
        <shadow val="0"/>
        <u val="none"/>
        <vertAlign val="baseline"/>
        <sz val="11"/>
        <color auto="1"/>
        <name val="Arial"/>
        <family val="2"/>
        <scheme val="major"/>
      </font>
      <numFmt numFmtId="0" formatCode="General"/>
      <alignment horizontal="center" vertical="bottom" textRotation="0" wrapText="0" indent="0" justifyLastLine="0" shrinkToFit="0" readingOrder="0"/>
    </dxf>
    <dxf>
      <font>
        <strike val="0"/>
        <outline val="0"/>
        <shadow val="0"/>
        <u val="none"/>
        <vertAlign val="baseline"/>
        <sz val="11"/>
        <name val="Arial"/>
        <family val="2"/>
        <scheme val="maj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71" formatCode="m/d/yyyy"/>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numFmt numFmtId="170" formatCode="_([$$-409]* #,##0.00_);_([$$-409]* \(#,##0.00\);_([$$-409]* &quot;-&quot;??_);_(@_)"/>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Calibri"/>
        <family val="2"/>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2"/>
        <color auto="1"/>
        <name val="Calibri"/>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2"/>
        <color auto="1"/>
        <name val="Calibri"/>
        <family val="2"/>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2"/>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2"/>
        <name val="Calibri"/>
        <family val="2"/>
        <scheme val="none"/>
      </font>
      <numFmt numFmtId="0" formatCode="General"/>
    </dxf>
    <dxf>
      <font>
        <strike val="0"/>
        <outline val="0"/>
        <shadow val="0"/>
        <u val="none"/>
        <vertAlign val="baseline"/>
        <sz val="12"/>
        <name val="Calibri"/>
        <family val="2"/>
        <scheme val="none"/>
      </font>
      <numFmt numFmtId="0" formatCode="General"/>
    </dxf>
    <dxf>
      <font>
        <b val="0"/>
        <i val="0"/>
        <strike val="0"/>
        <condense val="0"/>
        <extend val="0"/>
        <outline val="0"/>
        <shadow val="0"/>
        <u val="none"/>
        <vertAlign val="baseline"/>
        <sz val="11"/>
        <color auto="1"/>
        <name val="Arial"/>
        <family val="2"/>
        <scheme val="minor"/>
      </font>
      <numFmt numFmtId="167" formatCode="#,##0_ ;\-#,##0\ "/>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minor"/>
      </font>
      <numFmt numFmtId="19" formatCode="d/m/yyyy"/>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minor"/>
      </font>
      <numFmt numFmtId="19" formatCode="d/m/yy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minor"/>
      </font>
      <numFmt numFmtId="34" formatCode="_(&quot;$&quot;* #,##0.00_);_(&quot;$&quot;* \(#,##0.00\);_(&quot;$&quot;* &quot;-&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minor"/>
      </font>
      <numFmt numFmtId="168" formatCode="_([$$-1C0A]* #,##0.00_);_([$$-1C0A]* \(#,##0.00\);_([$$-1C0A]* &quot;-&quot;??_);_(@_)"/>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inor"/>
      </font>
      <numFmt numFmtId="30" formatCode="@"/>
      <alignment horizontal="center" vertical="bottom" textRotation="0" wrapText="0" indent="0" justifyLastLine="0" shrinkToFit="0" readingOrder="0"/>
    </dxf>
    <dxf>
      <font>
        <strike val="0"/>
        <outline val="0"/>
        <shadow val="0"/>
        <u val="none"/>
        <vertAlign val="baseline"/>
        <color auto="1"/>
        <name val="Arial"/>
        <family val="2"/>
        <scheme val="minor"/>
      </font>
    </dxf>
    <dxf>
      <font>
        <strike val="0"/>
        <outline val="0"/>
        <shadow val="0"/>
        <u val="none"/>
        <vertAlign val="baseline"/>
        <sz val="11"/>
        <color auto="1"/>
        <name val="Arial"/>
        <family val="2"/>
        <scheme val="minor"/>
      </font>
      <numFmt numFmtId="0" formatCode="General"/>
      <alignment horizontal="center" vertical="bottom" textRotation="0" wrapText="0" indent="0" justifyLastLine="0" shrinkToFit="0" readingOrder="0"/>
    </dxf>
    <dxf>
      <font>
        <strike val="0"/>
        <outline val="0"/>
        <shadow val="0"/>
        <u val="none"/>
        <vertAlign val="baseline"/>
        <sz val="11"/>
        <name val="Arial"/>
        <family val="2"/>
      </font>
      <numFmt numFmtId="0" formatCode="General"/>
      <alignment horizont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auto="1"/>
      </font>
      <fill>
        <patternFill patternType="solid">
          <fgColor theme="4"/>
          <bgColor theme="4"/>
        </patternFill>
      </fill>
      <border>
        <top style="thick">
          <color theme="0"/>
        </top>
      </border>
    </dxf>
    <dxf>
      <font>
        <b/>
        <i val="0"/>
        <color theme="0"/>
      </font>
      <fill>
        <patternFill patternType="solid">
          <fgColor theme="4"/>
          <bgColor theme="4" tint="-0.49998474074526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TableStyle="InventoryTable" defaultPivotStyle="PivotStyleLight16">
    <tableStyle name="InventoryTable" pivot="0" count="7" xr9:uid="{00000000-0011-0000-FFFF-FFFF00000000}">
      <tableStyleElement type="wholeTable" dxfId="66"/>
      <tableStyleElement type="headerRow" dxfId="65"/>
      <tableStyleElement type="totalRow" dxfId="64"/>
      <tableStyleElement type="firstColumn" dxfId="63"/>
      <tableStyleElement type="lastColumn" dxfId="62"/>
      <tableStyleElement type="firstRowStripe" dxfId="61"/>
      <tableStyleElement type="firstColumnStripe" dxfId="60"/>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6980465</xdr:colOff>
      <xdr:row>0</xdr:row>
      <xdr:rowOff>0</xdr:rowOff>
    </xdr:from>
    <xdr:to>
      <xdr:col>3</xdr:col>
      <xdr:colOff>8294915</xdr:colOff>
      <xdr:row>2</xdr:row>
      <xdr:rowOff>0</xdr:rowOff>
    </xdr:to>
    <xdr:pic>
      <xdr:nvPicPr>
        <xdr:cNvPr id="3" name="Imagen 2">
          <a:extLst>
            <a:ext uri="{FF2B5EF4-FFF2-40B4-BE49-F238E27FC236}">
              <a16:creationId xmlns:a16="http://schemas.microsoft.com/office/drawing/2014/main" id="{EA48F7F1-D748-422D-8BA2-D25FEFCEB6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02894" y="0"/>
          <a:ext cx="1314450" cy="7184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1382486</xdr:colOff>
      <xdr:row>0</xdr:row>
      <xdr:rowOff>0</xdr:rowOff>
    </xdr:from>
    <xdr:to>
      <xdr:col>3</xdr:col>
      <xdr:colOff>2494314</xdr:colOff>
      <xdr:row>2</xdr:row>
      <xdr:rowOff>28575</xdr:rowOff>
    </xdr:to>
    <xdr:pic>
      <xdr:nvPicPr>
        <xdr:cNvPr id="2" name="Imagen 1">
          <a:extLst>
            <a:ext uri="{FF2B5EF4-FFF2-40B4-BE49-F238E27FC236}">
              <a16:creationId xmlns:a16="http://schemas.microsoft.com/office/drawing/2014/main" id="{D5A9F48E-71D0-4DD2-9526-0BD92D7FDA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6943" y="0"/>
          <a:ext cx="1111828" cy="7470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3118892</xdr:colOff>
      <xdr:row>0</xdr:row>
      <xdr:rowOff>43543</xdr:rowOff>
    </xdr:from>
    <xdr:to>
      <xdr:col>3</xdr:col>
      <xdr:colOff>4157117</xdr:colOff>
      <xdr:row>2</xdr:row>
      <xdr:rowOff>53068</xdr:rowOff>
    </xdr:to>
    <xdr:pic>
      <xdr:nvPicPr>
        <xdr:cNvPr id="2" name="Imagen 1">
          <a:extLst>
            <a:ext uri="{FF2B5EF4-FFF2-40B4-BE49-F238E27FC236}">
              <a16:creationId xmlns:a16="http://schemas.microsoft.com/office/drawing/2014/main" id="{4A3ABAF3-791A-4E84-9CCB-B107C27A39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46063" y="43543"/>
          <a:ext cx="1038225" cy="72798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DeInventario" displayName="ListaDeInventario" ref="C3:J1134" totalsRowShown="0" headerRowDxfId="59" dataDxfId="58" totalsRowDxfId="57" dataCellStyle="Normal">
  <autoFilter ref="C3:J1134" xr:uid="{00000000-0009-0000-0100-000001000000}">
    <filterColumn colId="6">
      <filters>
        <filter val="17/5/2022"/>
      </filters>
    </filterColumn>
  </autoFilter>
  <tableColumns count="8">
    <tableColumn id="1" xr3:uid="{00000000-0010-0000-0000-000001000000}" name="CODIGO D.B.N" dataDxfId="56" totalsRowDxfId="55" dataCellStyle="Normal"/>
    <tableColumn id="2" xr3:uid="{00000000-0010-0000-0000-000002000000}" name="DESCRIPCION" dataDxfId="54" totalsRowDxfId="53" dataCellStyle="Normal"/>
    <tableColumn id="11" xr3:uid="{2AB14B5C-3DD0-4AF0-8AD5-9EBC42DCA00C}" name="MARCA / MODELO" dataDxfId="52" totalsRowDxfId="51"/>
    <tableColumn id="12" xr3:uid="{1AFD0C02-37E2-4FA1-892F-C9EDCD559F99}" name="SERIAL / CHASIS" dataDxfId="50" totalsRowDxfId="49"/>
    <tableColumn id="3" xr3:uid="{00000000-0010-0000-0000-000003000000}" name="PROVINCIA O MUNICIPIO" dataDxfId="48" totalsRowDxfId="47" dataCellStyle="Normal"/>
    <tableColumn id="6" xr3:uid="{00000000-0010-0000-0000-000006000000}" name="PRECIO C/ITBIS" dataDxfId="46" totalsRowDxfId="45" dataCellStyle="Moneda"/>
    <tableColumn id="10" xr3:uid="{E87E966A-99AB-4EE8-809D-F23D50883DC2}" name="FECHA ADQUIRIDO" dataDxfId="44" totalsRowDxfId="43" dataCellStyle="Millares"/>
    <tableColumn id="13" xr3:uid="{42D6DBA2-B0A2-406F-B529-6806E1F53D57}" name="CUSTODIA DEL ACTIVO" dataDxfId="42" totalsRowDxfId="41" dataCellStyle="Millares"/>
  </tableColumns>
  <tableStyleInfo showFirstColumn="0" showLastColumn="0" showRowStripes="1" showColumnStripes="0"/>
  <extLst>
    <ext xmlns:x14="http://schemas.microsoft.com/office/spreadsheetml/2009/9/main" uri="{504A1905-F514-4f6f-8877-14C23A59335A}">
      <x14:table altTextSummary="Escriba el Id. de inventario, el nombre, la descripción, el precio por unidad, la cantidad en existencias, el nivel de reposición, el tiempo de reposición en días, la cantidad de la reposición y si el artículo se ha descontinuado o no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B36B3F7-3495-494F-8FEC-0666D25816A5}" name="ListaDeInventario34" displayName="ListaDeInventario34" ref="A3:J964" totalsRowCount="1" headerRowDxfId="40" dataDxfId="39">
  <autoFilter ref="A3:J963" xr:uid="{CAF36016-2188-4565-AF76-47B341B3822B}">
    <filterColumn colId="8">
      <filters>
        <dateGroupItem year="2022" month="3" dateTimeGrouping="month"/>
        <dateGroupItem year="2022" month="5" dateTimeGrouping="month"/>
      </filters>
    </filterColumn>
  </autoFilter>
  <sortState xmlns:xlrd2="http://schemas.microsoft.com/office/spreadsheetml/2017/richdata2" ref="A4:J922">
    <sortCondition ref="I3:I922"/>
  </sortState>
  <tableColumns count="10">
    <tableColumn id="16" xr3:uid="{D2F6FE70-FC3A-4A85-8AFB-8A6EAFE70D55}" name="CODIGO PROPEEP - SIAB" dataDxfId="38" totalsRowDxfId="9"/>
    <tableColumn id="1" xr3:uid="{937EA3CE-F73A-4A06-BE8E-BA13B5347BAF}" name="CANTIDAD" dataDxfId="37" totalsRowDxfId="8"/>
    <tableColumn id="17" xr3:uid="{0C2BE03E-2628-45CD-80F7-F91AE39900C1}" name="CODIGO D.B.N" dataDxfId="36" totalsRowDxfId="7"/>
    <tableColumn id="2" xr3:uid="{179AB37B-D085-419D-ACF0-836CF639B6E7}" name="DESCRIPCION" dataDxfId="35" totalsRowDxfId="6" dataCellStyle="Normal"/>
    <tableColumn id="3" xr3:uid="{19589F26-0E94-4320-B385-D21F81E4CF4F}" name="MARCA / MODELO" dataDxfId="34" totalsRowDxfId="5" dataCellStyle="Normal"/>
    <tableColumn id="4" xr3:uid="{91918707-D7CE-4BD1-B735-87C26A897D8B}" name="SERIAL / CHASIS" dataDxfId="33" totalsRowDxfId="4" dataCellStyle="Moneda"/>
    <tableColumn id="5" xr3:uid="{C7A22C64-D364-4845-9749-E1CEFF6B8565}" name="PROVINCIA Y/O MUNICIPIO" totalsRowLabel="TOTAL" dataDxfId="32" totalsRowDxfId="3" dataCellStyle="Millares"/>
    <tableColumn id="10" xr3:uid="{E03FD6CA-01C0-4612-831A-71DC4DD7B914}" name="PRECIO C/ITBIS" totalsRowFunction="sum" dataDxfId="31" totalsRowDxfId="2" dataCellStyle="Moneda"/>
    <tableColumn id="12" xr3:uid="{6D2D01AB-7A81-4C74-9CED-7F4A6C2B079F}" name="FECHA ADQUIRIDO" dataDxfId="30" totalsRowDxfId="1" dataCellStyle="Millares"/>
    <tableColumn id="11" xr3:uid="{FFB46D7E-814C-4C85-8307-3E4B75B76855}" name="CUSTODIA DEL ACTIVO" dataDxfId="29" totalsRowDxfId="0" dataCellStyle="Millares"/>
  </tableColumns>
  <tableStyleInfo showFirstColumn="0" showLastColumn="0" showRowStripes="1" showColumnStripes="0"/>
  <extLst>
    <ext xmlns:x14="http://schemas.microsoft.com/office/spreadsheetml/2009/9/main" uri="{504A1905-F514-4f6f-8877-14C23A59335A}">
      <x14:table altTextSummary="Escriba el Id. de inventario, el nombre, la descripción, el precio por unidad, la cantidad en existencias, el nivel de reposición, el tiempo de reposición en días, la cantidad de la reposición y si el artículo se ha descontinuado o no en esta tab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7E54501-AC77-4510-9317-B7F01D69FD03}" name="ListaDeInventario345" displayName="ListaDeInventario345" ref="C3:J584" totalsRowCount="1" headerRowDxfId="28" dataDxfId="27" totalsRowDxfId="26" headerRowCellStyle="Encabezado 1" dataCellStyle="Normal">
  <autoFilter ref="C3:J583" xr:uid="{77E54501-AC77-4510-9317-B7F01D69FD03}">
    <filterColumn colId="6">
      <filters blank="1"/>
    </filterColumn>
  </autoFilter>
  <sortState xmlns:xlrd2="http://schemas.microsoft.com/office/spreadsheetml/2017/richdata2" ref="C4:J583">
    <sortCondition ref="I3:I583"/>
  </sortState>
  <tableColumns count="8">
    <tableColumn id="1" xr3:uid="{FE1C1DF1-806F-4451-898E-4542DCFD37D3}" name="CODIGO D.B.N" dataDxfId="25" totalsRowDxfId="24" dataCellStyle="Normal"/>
    <tableColumn id="2" xr3:uid="{43119E56-287C-44C6-807D-92C731BD64DC}" name="DESCRIPCION" dataDxfId="23" totalsRowDxfId="22" dataCellStyle="Normal"/>
    <tableColumn id="3" xr3:uid="{035FB86B-07AF-4944-A64F-C60452710C2D}" name="MARCA / MODELO" dataDxfId="21" totalsRowDxfId="20" dataCellStyle="Normal"/>
    <tableColumn id="4" xr3:uid="{6EF5DD08-D6A3-4C40-810B-ACA7420E4E30}" name="SERIAL" dataDxfId="19" totalsRowDxfId="18" dataCellStyle="Moneda"/>
    <tableColumn id="5" xr3:uid="{E8426147-25C6-402E-8AF0-B9350C11F72F}" name="UBICACIÓN" dataDxfId="17" totalsRowDxfId="16" dataCellStyle="Millares"/>
    <tableColumn id="10" xr3:uid="{745AA2C2-893A-4F5B-99CB-D96BA7FF193D}" name="PRECIO C/ ITBIS" dataDxfId="15" totalsRowDxfId="14" dataCellStyle="Moneda"/>
    <tableColumn id="7" xr3:uid="{7B995462-E529-40C2-B277-4F6A8D31BC0E}" name="FECHA ADQUIRIDO" dataDxfId="13" totalsRowDxfId="12" dataCellStyle="Millares"/>
    <tableColumn id="11" xr3:uid="{54313CD0-A969-4E72-8778-E862F06E47C9}" name="CUSTODIA DEL ACTIVO" dataDxfId="11" totalsRowDxfId="10" dataCellStyle="Normal"/>
  </tableColumns>
  <tableStyleInfo showFirstColumn="0" showLastColumn="0" showRowStripes="1" showColumnStripes="0"/>
  <extLst>
    <ext xmlns:x14="http://schemas.microsoft.com/office/spreadsheetml/2009/9/main" uri="{504A1905-F514-4f6f-8877-14C23A59335A}">
      <x14:table altTextSummary="Escriba el Id. de inventario, el nombre, la descripción, el precio por unidad, la cantidad en existencias, el nivel de reposición, el tiempo de reposición en días, la cantidad de la reposición y si el artículo se ha descontinuado o no en esta tabla."/>
    </ext>
  </extLst>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J1143"/>
  <sheetViews>
    <sheetView topLeftCell="E1" zoomScale="70" zoomScaleNormal="70" workbookViewId="0">
      <pane ySplit="3" topLeftCell="A1096" activePane="bottomLeft" state="frozen"/>
      <selection pane="bottomLeft" activeCell="J1135" sqref="J1135"/>
    </sheetView>
  </sheetViews>
  <sheetFormatPr baseColWidth="10" defaultColWidth="9" defaultRowHeight="30" customHeight="1" x14ac:dyDescent="0.25"/>
  <cols>
    <col min="1" max="1" width="15.296875" style="41" customWidth="1"/>
    <col min="2" max="2" width="17.09765625" style="49" customWidth="1"/>
    <col min="3" max="3" width="17.5" style="41" customWidth="1"/>
    <col min="4" max="4" width="124.19921875" style="3" bestFit="1" customWidth="1"/>
    <col min="5" max="5" width="41.19921875" style="3" bestFit="1" customWidth="1"/>
    <col min="6" max="6" width="42.59765625" style="4" customWidth="1"/>
    <col min="7" max="7" width="30.19921875" style="3" bestFit="1" customWidth="1"/>
    <col min="8" max="8" width="19" style="183" customWidth="1"/>
    <col min="9" max="9" width="31.09765625" style="5" bestFit="1" customWidth="1"/>
    <col min="10" max="10" width="72.5" style="3" bestFit="1" customWidth="1"/>
    <col min="11" max="16384" width="9" style="2"/>
  </cols>
  <sheetData>
    <row r="1" spans="1:10" ht="28.5" customHeight="1" x14ac:dyDescent="0.25">
      <c r="A1" s="49"/>
      <c r="C1" s="216" t="s">
        <v>1</v>
      </c>
      <c r="D1" s="216"/>
      <c r="E1" s="216"/>
      <c r="F1" s="216"/>
      <c r="G1" s="216"/>
      <c r="H1" s="217"/>
      <c r="I1" s="216"/>
      <c r="J1" s="216"/>
    </row>
    <row r="2" spans="1:10" ht="28.5" customHeight="1" x14ac:dyDescent="0.25">
      <c r="A2" s="49"/>
      <c r="C2" s="216" t="s">
        <v>2</v>
      </c>
      <c r="D2" s="216"/>
      <c r="E2" s="216"/>
      <c r="F2" s="216"/>
      <c r="G2" s="216"/>
      <c r="H2" s="217"/>
      <c r="I2" s="216"/>
      <c r="J2" s="216"/>
    </row>
    <row r="3" spans="1:10" s="80" customFormat="1" ht="42" customHeight="1" x14ac:dyDescent="0.25">
      <c r="A3" s="81" t="s">
        <v>1126</v>
      </c>
      <c r="B3" s="81" t="s">
        <v>1367</v>
      </c>
      <c r="C3" s="81" t="s">
        <v>70</v>
      </c>
      <c r="D3" s="82" t="s">
        <v>0</v>
      </c>
      <c r="E3" s="82" t="s">
        <v>4</v>
      </c>
      <c r="F3" s="82" t="s">
        <v>1125</v>
      </c>
      <c r="G3" s="82" t="s">
        <v>1428</v>
      </c>
      <c r="H3" s="180" t="s">
        <v>1300</v>
      </c>
      <c r="I3" s="83" t="s">
        <v>6</v>
      </c>
      <c r="J3" s="82" t="s">
        <v>5</v>
      </c>
    </row>
    <row r="4" spans="1:10" ht="28.2" hidden="1" customHeight="1" x14ac:dyDescent="0.25">
      <c r="A4" s="42"/>
      <c r="B4" s="42"/>
      <c r="C4" s="47"/>
      <c r="D4" s="6" t="s">
        <v>349</v>
      </c>
      <c r="E4" s="6" t="s">
        <v>648</v>
      </c>
      <c r="F4" s="12" t="s">
        <v>530</v>
      </c>
      <c r="G4" s="6" t="s">
        <v>11</v>
      </c>
      <c r="H4" s="31">
        <v>20827</v>
      </c>
      <c r="I4" s="10">
        <v>41739</v>
      </c>
      <c r="J4" s="7" t="s">
        <v>83</v>
      </c>
    </row>
    <row r="5" spans="1:10" ht="30" hidden="1" customHeight="1" thickBot="1" x14ac:dyDescent="0.3">
      <c r="A5" s="42"/>
      <c r="B5" s="42"/>
      <c r="C5" s="47"/>
      <c r="D5" s="6" t="s">
        <v>349</v>
      </c>
      <c r="E5" s="6" t="s">
        <v>648</v>
      </c>
      <c r="F5" s="12" t="s">
        <v>529</v>
      </c>
      <c r="G5" s="6" t="s">
        <v>11</v>
      </c>
      <c r="H5" s="31">
        <v>20827</v>
      </c>
      <c r="I5" s="10">
        <v>41739</v>
      </c>
      <c r="J5" s="7" t="s">
        <v>83</v>
      </c>
    </row>
    <row r="6" spans="1:10" ht="30" hidden="1" customHeight="1" thickBot="1" x14ac:dyDescent="0.3">
      <c r="A6" s="42"/>
      <c r="B6" s="42"/>
      <c r="C6" s="47"/>
      <c r="D6" s="6" t="s">
        <v>349</v>
      </c>
      <c r="E6" s="6" t="s">
        <v>648</v>
      </c>
      <c r="F6" s="12" t="s">
        <v>531</v>
      </c>
      <c r="G6" s="6" t="s">
        <v>11</v>
      </c>
      <c r="H6" s="31">
        <v>20827</v>
      </c>
      <c r="I6" s="10">
        <v>41739</v>
      </c>
      <c r="J6" s="7" t="s">
        <v>83</v>
      </c>
    </row>
    <row r="7" spans="1:10" ht="30" hidden="1" customHeight="1" thickBot="1" x14ac:dyDescent="0.3">
      <c r="A7" s="42"/>
      <c r="B7" s="42"/>
      <c r="C7" s="47"/>
      <c r="D7" s="6" t="s">
        <v>349</v>
      </c>
      <c r="E7" s="6" t="s">
        <v>648</v>
      </c>
      <c r="F7" s="12" t="s">
        <v>532</v>
      </c>
      <c r="G7" s="6" t="s">
        <v>11</v>
      </c>
      <c r="H7" s="31">
        <v>20827</v>
      </c>
      <c r="I7" s="10">
        <v>41739</v>
      </c>
      <c r="J7" s="7" t="s">
        <v>83</v>
      </c>
    </row>
    <row r="8" spans="1:10" ht="30" hidden="1" customHeight="1" thickBot="1" x14ac:dyDescent="0.3">
      <c r="A8" s="42"/>
      <c r="B8" s="42"/>
      <c r="C8" s="47"/>
      <c r="D8" s="6" t="s">
        <v>349</v>
      </c>
      <c r="E8" s="6" t="s">
        <v>648</v>
      </c>
      <c r="F8" s="12" t="s">
        <v>533</v>
      </c>
      <c r="G8" s="6" t="s">
        <v>11</v>
      </c>
      <c r="H8" s="31">
        <v>20827</v>
      </c>
      <c r="I8" s="10">
        <v>41739</v>
      </c>
      <c r="J8" s="7" t="s">
        <v>83</v>
      </c>
    </row>
    <row r="9" spans="1:10" ht="30" hidden="1" customHeight="1" thickBot="1" x14ac:dyDescent="0.3">
      <c r="A9" s="42"/>
      <c r="B9" s="42"/>
      <c r="C9" s="47"/>
      <c r="D9" s="6" t="s">
        <v>349</v>
      </c>
      <c r="E9" s="6" t="s">
        <v>648</v>
      </c>
      <c r="F9" s="12" t="s">
        <v>534</v>
      </c>
      <c r="G9" s="6" t="s">
        <v>11</v>
      </c>
      <c r="H9" s="31">
        <v>20827</v>
      </c>
      <c r="I9" s="10">
        <v>41739</v>
      </c>
      <c r="J9" s="7" t="s">
        <v>83</v>
      </c>
    </row>
    <row r="10" spans="1:10" ht="30" hidden="1" customHeight="1" thickBot="1" x14ac:dyDescent="0.3">
      <c r="A10" s="42"/>
      <c r="B10" s="42"/>
      <c r="C10" s="47"/>
      <c r="D10" s="6" t="s">
        <v>349</v>
      </c>
      <c r="E10" s="6" t="s">
        <v>648</v>
      </c>
      <c r="F10" s="12" t="s">
        <v>535</v>
      </c>
      <c r="G10" s="6" t="s">
        <v>11</v>
      </c>
      <c r="H10" s="31">
        <v>20827</v>
      </c>
      <c r="I10" s="10">
        <v>41739</v>
      </c>
      <c r="J10" s="7" t="s">
        <v>83</v>
      </c>
    </row>
    <row r="11" spans="1:10" ht="30" hidden="1" customHeight="1" thickBot="1" x14ac:dyDescent="0.3">
      <c r="A11" s="42"/>
      <c r="B11" s="42"/>
      <c r="C11" s="47"/>
      <c r="D11" s="6" t="s">
        <v>349</v>
      </c>
      <c r="E11" s="6" t="s">
        <v>648</v>
      </c>
      <c r="F11" s="12" t="s">
        <v>536</v>
      </c>
      <c r="G11" s="6" t="s">
        <v>11</v>
      </c>
      <c r="H11" s="31">
        <v>20827</v>
      </c>
      <c r="I11" s="10">
        <v>41739</v>
      </c>
      <c r="J11" s="7" t="s">
        <v>83</v>
      </c>
    </row>
    <row r="12" spans="1:10" ht="30" hidden="1" customHeight="1" thickBot="1" x14ac:dyDescent="0.3">
      <c r="A12" s="42"/>
      <c r="B12" s="42"/>
      <c r="C12" s="47"/>
      <c r="D12" s="6" t="s">
        <v>349</v>
      </c>
      <c r="E12" s="6" t="s">
        <v>648</v>
      </c>
      <c r="F12" s="12" t="s">
        <v>537</v>
      </c>
      <c r="G12" s="6" t="s">
        <v>11</v>
      </c>
      <c r="H12" s="31">
        <v>20827</v>
      </c>
      <c r="I12" s="10">
        <v>41739</v>
      </c>
      <c r="J12" s="7" t="s">
        <v>83</v>
      </c>
    </row>
    <row r="13" spans="1:10" ht="30" hidden="1" customHeight="1" thickBot="1" x14ac:dyDescent="0.3">
      <c r="A13" s="42"/>
      <c r="B13" s="42"/>
      <c r="C13" s="47"/>
      <c r="D13" s="6" t="s">
        <v>349</v>
      </c>
      <c r="E13" s="6" t="s">
        <v>648</v>
      </c>
      <c r="F13" s="12" t="s">
        <v>538</v>
      </c>
      <c r="G13" s="6" t="s">
        <v>11</v>
      </c>
      <c r="H13" s="31">
        <v>20827</v>
      </c>
      <c r="I13" s="10">
        <v>41739</v>
      </c>
      <c r="J13" s="7" t="s">
        <v>83</v>
      </c>
    </row>
    <row r="14" spans="1:10" ht="30" hidden="1" customHeight="1" thickBot="1" x14ac:dyDescent="0.3">
      <c r="A14" s="42"/>
      <c r="B14" s="42"/>
      <c r="C14" s="47"/>
      <c r="D14" s="6" t="s">
        <v>349</v>
      </c>
      <c r="E14" s="6" t="s">
        <v>648</v>
      </c>
      <c r="F14" s="12" t="s">
        <v>539</v>
      </c>
      <c r="G14" s="6" t="s">
        <v>11</v>
      </c>
      <c r="H14" s="31">
        <v>20827</v>
      </c>
      <c r="I14" s="10">
        <v>41739</v>
      </c>
      <c r="J14" s="7" t="s">
        <v>83</v>
      </c>
    </row>
    <row r="15" spans="1:10" ht="30" hidden="1" customHeight="1" thickBot="1" x14ac:dyDescent="0.3">
      <c r="A15" s="42"/>
      <c r="B15" s="42"/>
      <c r="C15" s="47"/>
      <c r="D15" s="6" t="s">
        <v>349</v>
      </c>
      <c r="E15" s="6" t="s">
        <v>648</v>
      </c>
      <c r="F15" s="12" t="s">
        <v>540</v>
      </c>
      <c r="G15" s="6" t="s">
        <v>11</v>
      </c>
      <c r="H15" s="31">
        <v>20827</v>
      </c>
      <c r="I15" s="10">
        <v>41739</v>
      </c>
      <c r="J15" s="7" t="s">
        <v>83</v>
      </c>
    </row>
    <row r="16" spans="1:10" ht="30" hidden="1" customHeight="1" thickBot="1" x14ac:dyDescent="0.3">
      <c r="A16" s="42"/>
      <c r="B16" s="42"/>
      <c r="C16" s="47"/>
      <c r="D16" s="6" t="s">
        <v>349</v>
      </c>
      <c r="E16" s="6" t="s">
        <v>648</v>
      </c>
      <c r="F16" s="12" t="s">
        <v>541</v>
      </c>
      <c r="G16" s="6" t="s">
        <v>11</v>
      </c>
      <c r="H16" s="31">
        <v>20827</v>
      </c>
      <c r="I16" s="10">
        <v>41739</v>
      </c>
      <c r="J16" s="7" t="s">
        <v>83</v>
      </c>
    </row>
    <row r="17" spans="1:10" ht="30" hidden="1" customHeight="1" thickBot="1" x14ac:dyDescent="0.3">
      <c r="A17" s="42"/>
      <c r="B17" s="42"/>
      <c r="C17" s="47"/>
      <c r="D17" s="6" t="s">
        <v>349</v>
      </c>
      <c r="E17" s="6" t="s">
        <v>648</v>
      </c>
      <c r="F17" s="12" t="s">
        <v>542</v>
      </c>
      <c r="G17" s="6" t="s">
        <v>11</v>
      </c>
      <c r="H17" s="31">
        <v>20827</v>
      </c>
      <c r="I17" s="10">
        <v>41739</v>
      </c>
      <c r="J17" s="7" t="s">
        <v>83</v>
      </c>
    </row>
    <row r="18" spans="1:10" ht="30" hidden="1" customHeight="1" thickBot="1" x14ac:dyDescent="0.3">
      <c r="A18" s="42"/>
      <c r="B18" s="42"/>
      <c r="C18" s="47"/>
      <c r="D18" s="6" t="s">
        <v>349</v>
      </c>
      <c r="E18" s="6" t="s">
        <v>648</v>
      </c>
      <c r="F18" s="12" t="s">
        <v>543</v>
      </c>
      <c r="G18" s="6" t="s">
        <v>11</v>
      </c>
      <c r="H18" s="31">
        <v>20827</v>
      </c>
      <c r="I18" s="10">
        <v>41739</v>
      </c>
      <c r="J18" s="7" t="s">
        <v>83</v>
      </c>
    </row>
    <row r="19" spans="1:10" ht="30" hidden="1" customHeight="1" thickBot="1" x14ac:dyDescent="0.3">
      <c r="A19" s="42"/>
      <c r="B19" s="42"/>
      <c r="C19" s="47"/>
      <c r="D19" s="6" t="s">
        <v>349</v>
      </c>
      <c r="E19" s="6" t="s">
        <v>648</v>
      </c>
      <c r="F19" s="12" t="s">
        <v>544</v>
      </c>
      <c r="G19" s="6" t="s">
        <v>11</v>
      </c>
      <c r="H19" s="31">
        <v>20827</v>
      </c>
      <c r="I19" s="10">
        <v>41739</v>
      </c>
      <c r="J19" s="7" t="s">
        <v>83</v>
      </c>
    </row>
    <row r="20" spans="1:10" ht="30" hidden="1" customHeight="1" thickBot="1" x14ac:dyDescent="0.3">
      <c r="A20" s="42"/>
      <c r="B20" s="42"/>
      <c r="C20" s="47"/>
      <c r="D20" s="6" t="s">
        <v>349</v>
      </c>
      <c r="E20" s="6" t="s">
        <v>648</v>
      </c>
      <c r="F20" s="12" t="s">
        <v>545</v>
      </c>
      <c r="G20" s="6" t="s">
        <v>11</v>
      </c>
      <c r="H20" s="31">
        <v>20827</v>
      </c>
      <c r="I20" s="10">
        <v>41739</v>
      </c>
      <c r="J20" s="7" t="s">
        <v>83</v>
      </c>
    </row>
    <row r="21" spans="1:10" ht="30" hidden="1" customHeight="1" thickBot="1" x14ac:dyDescent="0.3">
      <c r="A21" s="42"/>
      <c r="B21" s="42"/>
      <c r="C21" s="47"/>
      <c r="D21" s="6" t="s">
        <v>349</v>
      </c>
      <c r="E21" s="6" t="s">
        <v>648</v>
      </c>
      <c r="F21" s="12" t="s">
        <v>21</v>
      </c>
      <c r="G21" s="6" t="s">
        <v>11</v>
      </c>
      <c r="H21" s="31">
        <v>20827</v>
      </c>
      <c r="I21" s="10">
        <v>41739</v>
      </c>
      <c r="J21" s="7" t="s">
        <v>83</v>
      </c>
    </row>
    <row r="22" spans="1:10" ht="30" hidden="1" customHeight="1" thickBot="1" x14ac:dyDescent="0.3">
      <c r="A22" s="42"/>
      <c r="B22" s="42"/>
      <c r="C22" s="47"/>
      <c r="D22" s="6" t="s">
        <v>349</v>
      </c>
      <c r="E22" s="6" t="s">
        <v>648</v>
      </c>
      <c r="F22" s="12" t="s">
        <v>21</v>
      </c>
      <c r="G22" s="6" t="s">
        <v>11</v>
      </c>
      <c r="H22" s="31">
        <v>20827</v>
      </c>
      <c r="I22" s="10">
        <v>41739</v>
      </c>
      <c r="J22" s="7" t="s">
        <v>83</v>
      </c>
    </row>
    <row r="23" spans="1:10" ht="30" hidden="1" customHeight="1" thickBot="1" x14ac:dyDescent="0.3">
      <c r="A23" s="42"/>
      <c r="B23" s="42"/>
      <c r="C23" s="47"/>
      <c r="D23" s="6" t="s">
        <v>349</v>
      </c>
      <c r="E23" s="6" t="s">
        <v>648</v>
      </c>
      <c r="F23" s="12" t="s">
        <v>21</v>
      </c>
      <c r="G23" s="6" t="s">
        <v>11</v>
      </c>
      <c r="H23" s="31">
        <v>20827</v>
      </c>
      <c r="I23" s="10">
        <v>41739</v>
      </c>
      <c r="J23" s="7" t="s">
        <v>83</v>
      </c>
    </row>
    <row r="24" spans="1:10" ht="30" hidden="1" customHeight="1" thickBot="1" x14ac:dyDescent="0.3">
      <c r="A24" s="42"/>
      <c r="B24" s="42"/>
      <c r="C24" s="47"/>
      <c r="D24" s="6" t="s">
        <v>349</v>
      </c>
      <c r="E24" s="6" t="s">
        <v>648</v>
      </c>
      <c r="F24" s="12" t="s">
        <v>21</v>
      </c>
      <c r="G24" s="6" t="s">
        <v>11</v>
      </c>
      <c r="H24" s="31">
        <v>20827</v>
      </c>
      <c r="I24" s="10">
        <v>41739</v>
      </c>
      <c r="J24" s="7" t="s">
        <v>83</v>
      </c>
    </row>
    <row r="25" spans="1:10" ht="30" hidden="1" customHeight="1" thickBot="1" x14ac:dyDescent="0.3">
      <c r="A25" s="42"/>
      <c r="B25" s="42"/>
      <c r="C25" s="47"/>
      <c r="D25" s="6" t="s">
        <v>349</v>
      </c>
      <c r="E25" s="6" t="s">
        <v>648</v>
      </c>
      <c r="F25" s="12" t="s">
        <v>21</v>
      </c>
      <c r="G25" s="6" t="s">
        <v>11</v>
      </c>
      <c r="H25" s="31">
        <v>20827</v>
      </c>
      <c r="I25" s="10">
        <v>41739</v>
      </c>
      <c r="J25" s="7" t="s">
        <v>83</v>
      </c>
    </row>
    <row r="26" spans="1:10" ht="30" hidden="1" customHeight="1" thickBot="1" x14ac:dyDescent="0.3">
      <c r="A26" s="42"/>
      <c r="B26" s="42"/>
      <c r="C26" s="47"/>
      <c r="D26" s="6" t="s">
        <v>349</v>
      </c>
      <c r="E26" s="6" t="s">
        <v>648</v>
      </c>
      <c r="F26" s="12" t="s">
        <v>21</v>
      </c>
      <c r="G26" s="6" t="s">
        <v>11</v>
      </c>
      <c r="H26" s="31">
        <v>20827</v>
      </c>
      <c r="I26" s="10">
        <v>41739</v>
      </c>
      <c r="J26" s="7" t="s">
        <v>83</v>
      </c>
    </row>
    <row r="27" spans="1:10" ht="30" hidden="1" customHeight="1" thickBot="1" x14ac:dyDescent="0.3">
      <c r="A27" s="42"/>
      <c r="B27" s="42"/>
      <c r="C27" s="47"/>
      <c r="D27" s="6" t="s">
        <v>349</v>
      </c>
      <c r="E27" s="6" t="s">
        <v>648</v>
      </c>
      <c r="F27" s="12" t="s">
        <v>21</v>
      </c>
      <c r="G27" s="6" t="s">
        <v>11</v>
      </c>
      <c r="H27" s="31">
        <v>20827</v>
      </c>
      <c r="I27" s="10">
        <v>41739</v>
      </c>
      <c r="J27" s="7" t="s">
        <v>83</v>
      </c>
    </row>
    <row r="28" spans="1:10" ht="30" hidden="1" customHeight="1" thickBot="1" x14ac:dyDescent="0.3">
      <c r="A28" s="42"/>
      <c r="B28" s="42"/>
      <c r="C28" s="47"/>
      <c r="D28" s="6" t="s">
        <v>349</v>
      </c>
      <c r="E28" s="6" t="s">
        <v>648</v>
      </c>
      <c r="F28" s="12" t="s">
        <v>21</v>
      </c>
      <c r="G28" s="6" t="s">
        <v>11</v>
      </c>
      <c r="H28" s="31">
        <v>20827</v>
      </c>
      <c r="I28" s="10">
        <v>41739</v>
      </c>
      <c r="J28" s="7" t="s">
        <v>83</v>
      </c>
    </row>
    <row r="29" spans="1:10" ht="30" hidden="1" customHeight="1" thickBot="1" x14ac:dyDescent="0.3">
      <c r="A29" s="42"/>
      <c r="B29" s="42"/>
      <c r="C29" s="47"/>
      <c r="D29" s="6" t="s">
        <v>349</v>
      </c>
      <c r="E29" s="6" t="s">
        <v>648</v>
      </c>
      <c r="F29" s="12" t="s">
        <v>21</v>
      </c>
      <c r="G29" s="6" t="s">
        <v>11</v>
      </c>
      <c r="H29" s="31">
        <v>20827</v>
      </c>
      <c r="I29" s="10">
        <v>41739</v>
      </c>
      <c r="J29" s="7" t="s">
        <v>83</v>
      </c>
    </row>
    <row r="30" spans="1:10" ht="30" hidden="1" customHeight="1" thickBot="1" x14ac:dyDescent="0.3">
      <c r="A30" s="42"/>
      <c r="B30" s="42"/>
      <c r="C30" s="47"/>
      <c r="D30" s="6" t="s">
        <v>349</v>
      </c>
      <c r="E30" s="6" t="s">
        <v>648</v>
      </c>
      <c r="F30" s="12" t="s">
        <v>21</v>
      </c>
      <c r="G30" s="6" t="s">
        <v>11</v>
      </c>
      <c r="H30" s="31">
        <v>20827</v>
      </c>
      <c r="I30" s="10">
        <v>41739</v>
      </c>
      <c r="J30" s="7" t="s">
        <v>83</v>
      </c>
    </row>
    <row r="31" spans="1:10" ht="30" hidden="1" customHeight="1" thickBot="1" x14ac:dyDescent="0.3">
      <c r="A31" s="42"/>
      <c r="B31" s="42"/>
      <c r="C31" s="47"/>
      <c r="D31" s="6" t="s">
        <v>349</v>
      </c>
      <c r="E31" s="6" t="s">
        <v>648</v>
      </c>
      <c r="F31" s="12" t="s">
        <v>21</v>
      </c>
      <c r="G31" s="6" t="s">
        <v>11</v>
      </c>
      <c r="H31" s="31">
        <v>20827</v>
      </c>
      <c r="I31" s="10">
        <v>41739</v>
      </c>
      <c r="J31" s="7" t="s">
        <v>83</v>
      </c>
    </row>
    <row r="32" spans="1:10" ht="30" hidden="1" customHeight="1" thickBot="1" x14ac:dyDescent="0.3">
      <c r="A32" s="42"/>
      <c r="B32" s="42"/>
      <c r="C32" s="47"/>
      <c r="D32" s="6" t="s">
        <v>349</v>
      </c>
      <c r="E32" s="6" t="s">
        <v>648</v>
      </c>
      <c r="F32" s="12" t="s">
        <v>21</v>
      </c>
      <c r="G32" s="6" t="s">
        <v>11</v>
      </c>
      <c r="H32" s="31">
        <v>20827</v>
      </c>
      <c r="I32" s="10">
        <v>41739</v>
      </c>
      <c r="J32" s="7" t="s">
        <v>83</v>
      </c>
    </row>
    <row r="33" spans="1:10" ht="30" hidden="1" customHeight="1" thickBot="1" x14ac:dyDescent="0.3">
      <c r="A33" s="42"/>
      <c r="B33" s="42"/>
      <c r="C33" s="47"/>
      <c r="D33" s="6" t="s">
        <v>349</v>
      </c>
      <c r="E33" s="6" t="s">
        <v>648</v>
      </c>
      <c r="F33" s="12" t="s">
        <v>21</v>
      </c>
      <c r="G33" s="6" t="s">
        <v>11</v>
      </c>
      <c r="H33" s="31">
        <v>20827</v>
      </c>
      <c r="I33" s="10">
        <v>41739</v>
      </c>
      <c r="J33" s="7" t="s">
        <v>83</v>
      </c>
    </row>
    <row r="34" spans="1:10" ht="30" hidden="1" customHeight="1" thickBot="1" x14ac:dyDescent="0.3">
      <c r="A34" s="42"/>
      <c r="B34" s="42"/>
      <c r="C34" s="47"/>
      <c r="D34" s="6" t="s">
        <v>349</v>
      </c>
      <c r="E34" s="6" t="s">
        <v>648</v>
      </c>
      <c r="F34" s="12" t="s">
        <v>21</v>
      </c>
      <c r="G34" s="6" t="s">
        <v>11</v>
      </c>
      <c r="H34" s="31">
        <v>20827</v>
      </c>
      <c r="I34" s="10">
        <v>41739</v>
      </c>
      <c r="J34" s="7" t="s">
        <v>83</v>
      </c>
    </row>
    <row r="35" spans="1:10" ht="30" hidden="1" customHeight="1" thickBot="1" x14ac:dyDescent="0.3">
      <c r="A35" s="42"/>
      <c r="B35" s="42"/>
      <c r="C35" s="47"/>
      <c r="D35" s="6" t="s">
        <v>349</v>
      </c>
      <c r="E35" s="6" t="s">
        <v>648</v>
      </c>
      <c r="F35" s="12" t="s">
        <v>21</v>
      </c>
      <c r="G35" s="6" t="s">
        <v>11</v>
      </c>
      <c r="H35" s="31">
        <v>20827</v>
      </c>
      <c r="I35" s="10">
        <v>41739</v>
      </c>
      <c r="J35" s="7" t="s">
        <v>83</v>
      </c>
    </row>
    <row r="36" spans="1:10" ht="30" hidden="1" customHeight="1" thickBot="1" x14ac:dyDescent="0.3">
      <c r="A36" s="42"/>
      <c r="B36" s="42"/>
      <c r="C36" s="47"/>
      <c r="D36" s="6" t="s">
        <v>349</v>
      </c>
      <c r="E36" s="6" t="s">
        <v>648</v>
      </c>
      <c r="F36" s="12" t="s">
        <v>21</v>
      </c>
      <c r="G36" s="6" t="s">
        <v>11</v>
      </c>
      <c r="H36" s="31">
        <v>20827</v>
      </c>
      <c r="I36" s="10">
        <v>41739</v>
      </c>
      <c r="J36" s="7" t="s">
        <v>83</v>
      </c>
    </row>
    <row r="37" spans="1:10" ht="30" hidden="1" customHeight="1" thickBot="1" x14ac:dyDescent="0.3">
      <c r="A37" s="42"/>
      <c r="B37" s="42"/>
      <c r="C37" s="47"/>
      <c r="D37" s="6" t="s">
        <v>349</v>
      </c>
      <c r="E37" s="6" t="s">
        <v>648</v>
      </c>
      <c r="F37" s="12" t="s">
        <v>21</v>
      </c>
      <c r="G37" s="6" t="s">
        <v>11</v>
      </c>
      <c r="H37" s="31">
        <v>20827</v>
      </c>
      <c r="I37" s="10">
        <v>41739</v>
      </c>
      <c r="J37" s="7" t="s">
        <v>83</v>
      </c>
    </row>
    <row r="38" spans="1:10" ht="30" hidden="1" customHeight="1" thickBot="1" x14ac:dyDescent="0.3">
      <c r="A38" s="42"/>
      <c r="B38" s="42"/>
      <c r="C38" s="47"/>
      <c r="D38" s="6" t="s">
        <v>504</v>
      </c>
      <c r="E38" s="6" t="s">
        <v>505</v>
      </c>
      <c r="F38" s="12" t="s">
        <v>21</v>
      </c>
      <c r="G38" s="6" t="s">
        <v>11</v>
      </c>
      <c r="H38" s="31">
        <v>14018</v>
      </c>
      <c r="I38" s="10">
        <v>41745</v>
      </c>
      <c r="J38" s="7" t="s">
        <v>83</v>
      </c>
    </row>
    <row r="39" spans="1:10" ht="30" hidden="1" customHeight="1" thickBot="1" x14ac:dyDescent="0.3">
      <c r="A39" s="42"/>
      <c r="B39" s="42"/>
      <c r="C39" s="47"/>
      <c r="D39" s="6" t="s">
        <v>506</v>
      </c>
      <c r="E39" s="6" t="s">
        <v>511</v>
      </c>
      <c r="F39" s="12" t="s">
        <v>21</v>
      </c>
      <c r="G39" s="6" t="s">
        <v>11</v>
      </c>
      <c r="H39" s="31">
        <v>3901.67</v>
      </c>
      <c r="I39" s="10">
        <v>41745</v>
      </c>
      <c r="J39" s="7" t="s">
        <v>125</v>
      </c>
    </row>
    <row r="40" spans="1:10" ht="30" hidden="1" customHeight="1" thickBot="1" x14ac:dyDescent="0.3">
      <c r="A40" s="42"/>
      <c r="B40" s="42"/>
      <c r="C40" s="47"/>
      <c r="D40" s="6" t="s">
        <v>507</v>
      </c>
      <c r="E40" s="6" t="s">
        <v>508</v>
      </c>
      <c r="F40" s="12" t="s">
        <v>21</v>
      </c>
      <c r="G40" s="6" t="s">
        <v>11</v>
      </c>
      <c r="H40" s="31">
        <v>4979.8900000000003</v>
      </c>
      <c r="I40" s="10">
        <v>41745</v>
      </c>
      <c r="J40" s="7" t="s">
        <v>125</v>
      </c>
    </row>
    <row r="41" spans="1:10" ht="30" hidden="1" customHeight="1" thickBot="1" x14ac:dyDescent="0.3">
      <c r="A41" s="42"/>
      <c r="B41" s="42"/>
      <c r="C41" s="47"/>
      <c r="D41" s="6" t="s">
        <v>509</v>
      </c>
      <c r="E41" s="6" t="s">
        <v>510</v>
      </c>
      <c r="F41" s="12" t="s">
        <v>21</v>
      </c>
      <c r="G41" s="6" t="s">
        <v>11</v>
      </c>
      <c r="H41" s="31">
        <v>4337.9799999999996</v>
      </c>
      <c r="I41" s="10">
        <v>41745</v>
      </c>
      <c r="J41" s="7" t="s">
        <v>125</v>
      </c>
    </row>
    <row r="42" spans="1:10" ht="30" hidden="1" customHeight="1" thickBot="1" x14ac:dyDescent="0.3">
      <c r="A42" s="42"/>
      <c r="B42" s="42"/>
      <c r="C42" s="47"/>
      <c r="D42" s="6" t="s">
        <v>506</v>
      </c>
      <c r="E42" s="6" t="s">
        <v>511</v>
      </c>
      <c r="F42" s="12" t="s">
        <v>21</v>
      </c>
      <c r="G42" s="6" t="s">
        <v>11</v>
      </c>
      <c r="H42" s="31">
        <v>4964.8500000000004</v>
      </c>
      <c r="I42" s="10">
        <v>41745</v>
      </c>
      <c r="J42" s="7" t="s">
        <v>341</v>
      </c>
    </row>
    <row r="43" spans="1:10" ht="30" hidden="1" customHeight="1" thickBot="1" x14ac:dyDescent="0.3">
      <c r="A43" s="42"/>
      <c r="B43" s="42"/>
      <c r="C43" s="47"/>
      <c r="D43" s="6" t="s">
        <v>509</v>
      </c>
      <c r="E43" s="6" t="s">
        <v>512</v>
      </c>
      <c r="F43" s="12" t="s">
        <v>21</v>
      </c>
      <c r="G43" s="6" t="s">
        <v>11</v>
      </c>
      <c r="H43" s="31">
        <v>4337.9799999999996</v>
      </c>
      <c r="I43" s="10">
        <v>41745</v>
      </c>
      <c r="J43" s="7" t="s">
        <v>341</v>
      </c>
    </row>
    <row r="44" spans="1:10" ht="30" hidden="1" customHeight="1" thickBot="1" x14ac:dyDescent="0.3">
      <c r="A44" s="42"/>
      <c r="B44" s="42"/>
      <c r="C44" s="47"/>
      <c r="D44" s="6" t="s">
        <v>513</v>
      </c>
      <c r="E44" s="6" t="s">
        <v>514</v>
      </c>
      <c r="F44" s="12" t="s">
        <v>21</v>
      </c>
      <c r="G44" s="6" t="s">
        <v>11</v>
      </c>
      <c r="H44" s="31">
        <v>9016.9699999999993</v>
      </c>
      <c r="I44" s="10">
        <v>41745</v>
      </c>
      <c r="J44" s="7" t="s">
        <v>341</v>
      </c>
    </row>
    <row r="45" spans="1:10" ht="30" hidden="1" customHeight="1" thickBot="1" x14ac:dyDescent="0.3">
      <c r="A45" s="42"/>
      <c r="B45" s="42"/>
      <c r="C45" s="47"/>
      <c r="D45" s="6" t="s">
        <v>515</v>
      </c>
      <c r="E45" s="6" t="s">
        <v>516</v>
      </c>
      <c r="F45" s="12" t="s">
        <v>21</v>
      </c>
      <c r="G45" s="6" t="s">
        <v>11</v>
      </c>
      <c r="H45" s="31">
        <v>8032.97</v>
      </c>
      <c r="I45" s="10">
        <v>41745</v>
      </c>
      <c r="J45" s="7" t="s">
        <v>180</v>
      </c>
    </row>
    <row r="46" spans="1:10" ht="30" hidden="1" customHeight="1" thickBot="1" x14ac:dyDescent="0.3">
      <c r="A46" s="42"/>
      <c r="B46" s="42"/>
      <c r="C46" s="47"/>
      <c r="D46" s="6" t="s">
        <v>517</v>
      </c>
      <c r="E46" s="6" t="s">
        <v>511</v>
      </c>
      <c r="F46" s="12" t="s">
        <v>21</v>
      </c>
      <c r="G46" s="6" t="s">
        <v>11</v>
      </c>
      <c r="H46" s="31">
        <v>3901.67</v>
      </c>
      <c r="I46" s="10">
        <v>41745</v>
      </c>
      <c r="J46" s="7" t="s">
        <v>180</v>
      </c>
    </row>
    <row r="47" spans="1:10" ht="30" hidden="1" customHeight="1" thickBot="1" x14ac:dyDescent="0.3">
      <c r="A47" s="42"/>
      <c r="B47" s="42"/>
      <c r="C47" s="47"/>
      <c r="D47" s="6" t="s">
        <v>520</v>
      </c>
      <c r="E47" s="6" t="s">
        <v>519</v>
      </c>
      <c r="F47" s="12" t="s">
        <v>21</v>
      </c>
      <c r="G47" s="6" t="s">
        <v>518</v>
      </c>
      <c r="H47" s="31">
        <v>7434</v>
      </c>
      <c r="I47" s="10">
        <v>41745</v>
      </c>
      <c r="J47" s="7" t="s">
        <v>518</v>
      </c>
    </row>
    <row r="48" spans="1:10" ht="30" hidden="1" customHeight="1" thickBot="1" x14ac:dyDescent="0.3">
      <c r="A48" s="42"/>
      <c r="B48" s="42"/>
      <c r="C48" s="47"/>
      <c r="D48" s="6" t="s">
        <v>520</v>
      </c>
      <c r="E48" s="6" t="s">
        <v>519</v>
      </c>
      <c r="F48" s="12" t="s">
        <v>21</v>
      </c>
      <c r="G48" s="6" t="s">
        <v>518</v>
      </c>
      <c r="H48" s="31">
        <v>7434</v>
      </c>
      <c r="I48" s="10">
        <v>41745</v>
      </c>
      <c r="J48" s="7" t="s">
        <v>518</v>
      </c>
    </row>
    <row r="49" spans="1:10" ht="30" hidden="1" customHeight="1" thickBot="1" x14ac:dyDescent="0.3">
      <c r="A49" s="42"/>
      <c r="B49" s="42"/>
      <c r="C49" s="47"/>
      <c r="D49" s="6" t="s">
        <v>521</v>
      </c>
      <c r="E49" s="6" t="s">
        <v>522</v>
      </c>
      <c r="F49" s="12" t="s">
        <v>21</v>
      </c>
      <c r="G49" s="6" t="s">
        <v>11</v>
      </c>
      <c r="H49" s="31">
        <v>10999.99</v>
      </c>
      <c r="I49" s="10">
        <v>41745</v>
      </c>
      <c r="J49" s="7" t="s">
        <v>23</v>
      </c>
    </row>
    <row r="50" spans="1:10" ht="30" hidden="1" customHeight="1" thickBot="1" x14ac:dyDescent="0.3">
      <c r="A50" s="42"/>
      <c r="B50" s="42"/>
      <c r="C50" s="47"/>
      <c r="D50" s="6" t="s">
        <v>520</v>
      </c>
      <c r="E50" s="6" t="s">
        <v>523</v>
      </c>
      <c r="F50" s="12" t="s">
        <v>21</v>
      </c>
      <c r="G50" s="6" t="s">
        <v>367</v>
      </c>
      <c r="H50" s="31">
        <v>8442.19</v>
      </c>
      <c r="I50" s="10">
        <v>41745</v>
      </c>
      <c r="J50" s="7" t="s">
        <v>367</v>
      </c>
    </row>
    <row r="51" spans="1:10" ht="30" hidden="1" customHeight="1" thickBot="1" x14ac:dyDescent="0.3">
      <c r="A51" s="42"/>
      <c r="B51" s="42"/>
      <c r="C51" s="43"/>
      <c r="D51" s="19" t="s">
        <v>444</v>
      </c>
      <c r="E51" s="19" t="s">
        <v>524</v>
      </c>
      <c r="F51" s="20" t="s">
        <v>21</v>
      </c>
      <c r="G51" s="6" t="s">
        <v>367</v>
      </c>
      <c r="H51" s="32">
        <v>2795</v>
      </c>
      <c r="I51" s="10">
        <v>41745</v>
      </c>
      <c r="J51" s="7" t="s">
        <v>367</v>
      </c>
    </row>
    <row r="52" spans="1:10" ht="30" hidden="1" customHeight="1" thickBot="1" x14ac:dyDescent="0.3">
      <c r="A52" s="42"/>
      <c r="B52" s="42"/>
      <c r="C52" s="43"/>
      <c r="D52" s="19" t="s">
        <v>526</v>
      </c>
      <c r="E52" s="19" t="s">
        <v>525</v>
      </c>
      <c r="F52" s="20" t="s">
        <v>21</v>
      </c>
      <c r="G52" s="6" t="s">
        <v>367</v>
      </c>
      <c r="H52" s="32">
        <v>10777.67</v>
      </c>
      <c r="I52" s="10">
        <v>41745</v>
      </c>
      <c r="J52" s="7" t="s">
        <v>367</v>
      </c>
    </row>
    <row r="53" spans="1:10" ht="30" hidden="1" customHeight="1" thickBot="1" x14ac:dyDescent="0.3">
      <c r="A53" s="42"/>
      <c r="B53" s="42"/>
      <c r="C53" s="47"/>
      <c r="D53" s="6" t="s">
        <v>528</v>
      </c>
      <c r="E53" s="6" t="s">
        <v>527</v>
      </c>
      <c r="F53" s="12" t="s">
        <v>21</v>
      </c>
      <c r="G53" s="6" t="s">
        <v>367</v>
      </c>
      <c r="H53" s="31">
        <v>5160</v>
      </c>
      <c r="I53" s="10">
        <v>41745</v>
      </c>
      <c r="J53" s="7" t="s">
        <v>367</v>
      </c>
    </row>
    <row r="54" spans="1:10" ht="30" hidden="1" customHeight="1" thickBot="1" x14ac:dyDescent="0.3">
      <c r="A54" s="42"/>
      <c r="B54" s="42"/>
      <c r="C54" s="47"/>
      <c r="D54" s="6" t="s">
        <v>526</v>
      </c>
      <c r="E54" s="19" t="s">
        <v>525</v>
      </c>
      <c r="F54" s="20" t="s">
        <v>21</v>
      </c>
      <c r="G54" s="6" t="s">
        <v>367</v>
      </c>
      <c r="H54" s="31">
        <v>10777.67</v>
      </c>
      <c r="I54" s="10">
        <v>41745</v>
      </c>
      <c r="J54" s="7" t="s">
        <v>367</v>
      </c>
    </row>
    <row r="55" spans="1:10" ht="30" hidden="1" customHeight="1" thickBot="1" x14ac:dyDescent="0.3">
      <c r="A55" s="42"/>
      <c r="B55" s="42"/>
      <c r="C55" s="47"/>
      <c r="D55" s="6" t="s">
        <v>488</v>
      </c>
      <c r="E55" s="6" t="s">
        <v>489</v>
      </c>
      <c r="F55" s="12" t="s">
        <v>490</v>
      </c>
      <c r="G55" s="6" t="s">
        <v>11</v>
      </c>
      <c r="H55" s="31">
        <v>56569.2</v>
      </c>
      <c r="I55" s="10">
        <v>41769</v>
      </c>
      <c r="J55" s="7" t="s">
        <v>83</v>
      </c>
    </row>
    <row r="56" spans="1:10" ht="30" hidden="1" customHeight="1" thickBot="1" x14ac:dyDescent="0.3">
      <c r="A56" s="42"/>
      <c r="B56" s="42"/>
      <c r="C56" s="47"/>
      <c r="D56" s="6" t="s">
        <v>491</v>
      </c>
      <c r="E56" s="6" t="s">
        <v>492</v>
      </c>
      <c r="F56" s="12" t="s">
        <v>493</v>
      </c>
      <c r="G56" s="6" t="s">
        <v>11</v>
      </c>
      <c r="H56" s="31">
        <v>1758.2</v>
      </c>
      <c r="I56" s="10">
        <v>41769</v>
      </c>
      <c r="J56" s="7" t="s">
        <v>83</v>
      </c>
    </row>
    <row r="57" spans="1:10" ht="30" hidden="1" customHeight="1" thickBot="1" x14ac:dyDescent="0.3">
      <c r="A57" s="42"/>
      <c r="B57" s="42"/>
      <c r="C57" s="47"/>
      <c r="D57" s="6" t="s">
        <v>488</v>
      </c>
      <c r="E57" s="6" t="s">
        <v>489</v>
      </c>
      <c r="F57" s="12" t="s">
        <v>494</v>
      </c>
      <c r="G57" s="6" t="s">
        <v>11</v>
      </c>
      <c r="H57" s="31">
        <v>56569.2</v>
      </c>
      <c r="I57" s="10">
        <v>41769</v>
      </c>
      <c r="J57" s="7" t="s">
        <v>83</v>
      </c>
    </row>
    <row r="58" spans="1:10" ht="30" hidden="1" customHeight="1" thickBot="1" x14ac:dyDescent="0.3">
      <c r="A58" s="42"/>
      <c r="B58" s="42"/>
      <c r="C58" s="47"/>
      <c r="D58" s="6" t="s">
        <v>491</v>
      </c>
      <c r="E58" s="6" t="s">
        <v>495</v>
      </c>
      <c r="F58" s="12" t="s">
        <v>496</v>
      </c>
      <c r="G58" s="6" t="s">
        <v>11</v>
      </c>
      <c r="H58" s="31">
        <v>1758.2</v>
      </c>
      <c r="I58" s="10">
        <v>41769</v>
      </c>
      <c r="J58" s="7" t="s">
        <v>83</v>
      </c>
    </row>
    <row r="59" spans="1:10" ht="30" hidden="1" customHeight="1" thickBot="1" x14ac:dyDescent="0.3">
      <c r="A59" s="42"/>
      <c r="B59" s="42"/>
      <c r="C59" s="47"/>
      <c r="D59" s="6" t="s">
        <v>488</v>
      </c>
      <c r="E59" s="6" t="s">
        <v>489</v>
      </c>
      <c r="F59" s="12" t="s">
        <v>497</v>
      </c>
      <c r="G59" s="6" t="s">
        <v>11</v>
      </c>
      <c r="H59" s="31">
        <v>56569.2</v>
      </c>
      <c r="I59" s="10">
        <v>41769</v>
      </c>
      <c r="J59" s="7" t="s">
        <v>83</v>
      </c>
    </row>
    <row r="60" spans="1:10" ht="30" hidden="1" customHeight="1" thickBot="1" x14ac:dyDescent="0.3">
      <c r="A60" s="42"/>
      <c r="B60" s="42"/>
      <c r="C60" s="47"/>
      <c r="D60" s="6" t="s">
        <v>491</v>
      </c>
      <c r="E60" s="6" t="s">
        <v>495</v>
      </c>
      <c r="F60" s="12" t="s">
        <v>498</v>
      </c>
      <c r="G60" s="6" t="s">
        <v>11</v>
      </c>
      <c r="H60" s="31">
        <v>1758.2</v>
      </c>
      <c r="I60" s="10">
        <v>41769</v>
      </c>
      <c r="J60" s="7" t="s">
        <v>83</v>
      </c>
    </row>
    <row r="61" spans="1:10" ht="30" hidden="1" customHeight="1" thickBot="1" x14ac:dyDescent="0.3">
      <c r="A61" s="42"/>
      <c r="B61" s="42"/>
      <c r="C61" s="47"/>
      <c r="D61" s="6" t="s">
        <v>488</v>
      </c>
      <c r="E61" s="6" t="s">
        <v>489</v>
      </c>
      <c r="F61" s="12" t="s">
        <v>499</v>
      </c>
      <c r="G61" s="6" t="s">
        <v>11</v>
      </c>
      <c r="H61" s="31">
        <v>56569.2</v>
      </c>
      <c r="I61" s="10">
        <v>41769</v>
      </c>
      <c r="J61" s="7" t="s">
        <v>83</v>
      </c>
    </row>
    <row r="62" spans="1:10" ht="30" hidden="1" customHeight="1" thickBot="1" x14ac:dyDescent="0.3">
      <c r="A62" s="42"/>
      <c r="B62" s="42"/>
      <c r="C62" s="47"/>
      <c r="D62" s="6" t="s">
        <v>491</v>
      </c>
      <c r="E62" s="6" t="s">
        <v>495</v>
      </c>
      <c r="F62" s="12" t="s">
        <v>500</v>
      </c>
      <c r="G62" s="6" t="s">
        <v>11</v>
      </c>
      <c r="H62" s="31">
        <v>1758.2</v>
      </c>
      <c r="I62" s="10">
        <v>41769</v>
      </c>
      <c r="J62" s="7" t="s">
        <v>83</v>
      </c>
    </row>
    <row r="63" spans="1:10" ht="30" hidden="1" customHeight="1" thickBot="1" x14ac:dyDescent="0.3">
      <c r="A63" s="42"/>
      <c r="B63" s="42"/>
      <c r="C63" s="47"/>
      <c r="D63" s="6" t="s">
        <v>488</v>
      </c>
      <c r="E63" s="6" t="s">
        <v>489</v>
      </c>
      <c r="F63" s="12" t="s">
        <v>501</v>
      </c>
      <c r="G63" s="6" t="s">
        <v>11</v>
      </c>
      <c r="H63" s="31">
        <v>56569.2</v>
      </c>
      <c r="I63" s="10">
        <v>41769</v>
      </c>
      <c r="J63" s="7" t="s">
        <v>83</v>
      </c>
    </row>
    <row r="64" spans="1:10" ht="30" hidden="1" customHeight="1" thickBot="1" x14ac:dyDescent="0.3">
      <c r="A64" s="42"/>
      <c r="B64" s="42"/>
      <c r="C64" s="47"/>
      <c r="D64" s="6" t="s">
        <v>491</v>
      </c>
      <c r="E64" s="6" t="s">
        <v>495</v>
      </c>
      <c r="F64" s="12" t="s">
        <v>502</v>
      </c>
      <c r="G64" s="6" t="s">
        <v>11</v>
      </c>
      <c r="H64" s="31">
        <v>1758.2</v>
      </c>
      <c r="I64" s="10">
        <v>41769</v>
      </c>
      <c r="J64" s="7" t="s">
        <v>83</v>
      </c>
    </row>
    <row r="65" spans="1:10" ht="30" hidden="1" customHeight="1" thickBot="1" x14ac:dyDescent="0.3">
      <c r="A65" s="42"/>
      <c r="B65" s="42"/>
      <c r="C65" s="47"/>
      <c r="D65" s="6" t="s">
        <v>503</v>
      </c>
      <c r="E65" s="6" t="s">
        <v>21</v>
      </c>
      <c r="F65" s="6" t="s">
        <v>21</v>
      </c>
      <c r="G65" s="6" t="s">
        <v>11</v>
      </c>
      <c r="H65" s="31">
        <v>4760</v>
      </c>
      <c r="I65" s="10">
        <v>41769</v>
      </c>
      <c r="J65" s="7" t="s">
        <v>83</v>
      </c>
    </row>
    <row r="66" spans="1:10" ht="30" hidden="1" customHeight="1" thickBot="1" x14ac:dyDescent="0.3">
      <c r="A66" s="42"/>
      <c r="B66" s="42"/>
      <c r="C66" s="47"/>
      <c r="D66" s="6" t="s">
        <v>503</v>
      </c>
      <c r="E66" s="6" t="s">
        <v>21</v>
      </c>
      <c r="F66" s="6" t="s">
        <v>21</v>
      </c>
      <c r="G66" s="6" t="s">
        <v>11</v>
      </c>
      <c r="H66" s="31">
        <v>4760</v>
      </c>
      <c r="I66" s="10">
        <v>41769</v>
      </c>
      <c r="J66" s="7" t="s">
        <v>83</v>
      </c>
    </row>
    <row r="67" spans="1:10" ht="30" hidden="1" customHeight="1" thickBot="1" x14ac:dyDescent="0.3">
      <c r="A67" s="42"/>
      <c r="B67" s="42"/>
      <c r="C67" s="47"/>
      <c r="D67" s="6" t="s">
        <v>503</v>
      </c>
      <c r="E67" s="6" t="s">
        <v>21</v>
      </c>
      <c r="F67" s="6" t="s">
        <v>21</v>
      </c>
      <c r="G67" s="6" t="s">
        <v>11</v>
      </c>
      <c r="H67" s="31">
        <v>4760</v>
      </c>
      <c r="I67" s="10">
        <v>41769</v>
      </c>
      <c r="J67" s="7" t="s">
        <v>83</v>
      </c>
    </row>
    <row r="68" spans="1:10" ht="30" hidden="1" customHeight="1" thickBot="1" x14ac:dyDescent="0.3">
      <c r="A68" s="42"/>
      <c r="B68" s="42"/>
      <c r="C68" s="47"/>
      <c r="D68" s="6" t="s">
        <v>503</v>
      </c>
      <c r="E68" s="6" t="s">
        <v>21</v>
      </c>
      <c r="F68" s="6" t="s">
        <v>21</v>
      </c>
      <c r="G68" s="6" t="s">
        <v>11</v>
      </c>
      <c r="H68" s="31">
        <v>4760</v>
      </c>
      <c r="I68" s="10">
        <v>41769</v>
      </c>
      <c r="J68" s="7" t="s">
        <v>83</v>
      </c>
    </row>
    <row r="69" spans="1:10" ht="30" hidden="1" customHeight="1" thickBot="1" x14ac:dyDescent="0.3">
      <c r="A69" s="42"/>
      <c r="B69" s="42"/>
      <c r="C69" s="47"/>
      <c r="D69" s="6" t="s">
        <v>486</v>
      </c>
      <c r="E69" s="6" t="s">
        <v>484</v>
      </c>
      <c r="F69" s="12" t="s">
        <v>487</v>
      </c>
      <c r="G69" s="6" t="s">
        <v>11</v>
      </c>
      <c r="H69" s="31">
        <v>2596</v>
      </c>
      <c r="I69" s="10">
        <v>41771</v>
      </c>
      <c r="J69" s="7" t="s">
        <v>125</v>
      </c>
    </row>
    <row r="70" spans="1:10" ht="30" hidden="1" customHeight="1" thickBot="1" x14ac:dyDescent="0.3">
      <c r="A70" s="42"/>
      <c r="B70" s="42"/>
      <c r="C70" s="47"/>
      <c r="D70" s="6" t="s">
        <v>483</v>
      </c>
      <c r="E70" s="6" t="s">
        <v>484</v>
      </c>
      <c r="F70" s="12" t="s">
        <v>485</v>
      </c>
      <c r="G70" s="6" t="s">
        <v>11</v>
      </c>
      <c r="H70" s="31">
        <v>4999</v>
      </c>
      <c r="I70" s="10">
        <v>41774</v>
      </c>
      <c r="J70" s="7" t="s">
        <v>125</v>
      </c>
    </row>
    <row r="71" spans="1:10" ht="30" hidden="1" customHeight="1" thickBot="1" x14ac:dyDescent="0.3">
      <c r="A71" s="42"/>
      <c r="B71" s="42"/>
      <c r="C71" s="47"/>
      <c r="D71" s="6" t="s">
        <v>480</v>
      </c>
      <c r="E71" s="6" t="s">
        <v>481</v>
      </c>
      <c r="F71" s="12" t="s">
        <v>21</v>
      </c>
      <c r="G71" s="6" t="s">
        <v>11</v>
      </c>
      <c r="H71" s="31">
        <v>4500</v>
      </c>
      <c r="I71" s="10">
        <v>41779</v>
      </c>
      <c r="J71" s="7" t="s">
        <v>58</v>
      </c>
    </row>
    <row r="72" spans="1:10" ht="30" hidden="1" customHeight="1" thickBot="1" x14ac:dyDescent="0.3">
      <c r="A72" s="42"/>
      <c r="B72" s="42"/>
      <c r="C72" s="47"/>
      <c r="D72" s="6" t="s">
        <v>441</v>
      </c>
      <c r="E72" s="6" t="s">
        <v>482</v>
      </c>
      <c r="F72" s="12" t="s">
        <v>21</v>
      </c>
      <c r="G72" s="6" t="s">
        <v>11</v>
      </c>
      <c r="H72" s="31">
        <v>1590</v>
      </c>
      <c r="I72" s="10">
        <v>41779</v>
      </c>
      <c r="J72" s="7" t="s">
        <v>58</v>
      </c>
    </row>
    <row r="73" spans="1:10" ht="30" hidden="1" customHeight="1" thickBot="1" x14ac:dyDescent="0.3">
      <c r="A73" s="42"/>
      <c r="B73" s="42"/>
      <c r="C73" s="47"/>
      <c r="D73" s="6" t="s">
        <v>472</v>
      </c>
      <c r="E73" s="6" t="s">
        <v>473</v>
      </c>
      <c r="F73" s="12" t="s">
        <v>21</v>
      </c>
      <c r="G73" s="6" t="s">
        <v>11</v>
      </c>
      <c r="H73" s="31">
        <v>3776.83</v>
      </c>
      <c r="I73" s="10">
        <v>41792</v>
      </c>
      <c r="J73" s="7" t="s">
        <v>39</v>
      </c>
    </row>
    <row r="74" spans="1:10" ht="30" hidden="1" customHeight="1" thickBot="1" x14ac:dyDescent="0.3">
      <c r="A74" s="42"/>
      <c r="B74" s="42"/>
      <c r="C74" s="47"/>
      <c r="D74" s="6" t="s">
        <v>474</v>
      </c>
      <c r="E74" s="6" t="s">
        <v>475</v>
      </c>
      <c r="F74" s="12" t="s">
        <v>21</v>
      </c>
      <c r="G74" s="6" t="s">
        <v>11</v>
      </c>
      <c r="H74" s="31">
        <v>1991.26</v>
      </c>
      <c r="I74" s="10">
        <v>41792</v>
      </c>
      <c r="J74" s="7" t="s">
        <v>39</v>
      </c>
    </row>
    <row r="75" spans="1:10" ht="30" hidden="1" customHeight="1" thickBot="1" x14ac:dyDescent="0.3">
      <c r="A75" s="42"/>
      <c r="B75" s="42"/>
      <c r="C75" s="47"/>
      <c r="D75" s="6" t="s">
        <v>477</v>
      </c>
      <c r="E75" s="6" t="s">
        <v>476</v>
      </c>
      <c r="F75" s="12" t="s">
        <v>21</v>
      </c>
      <c r="G75" s="6" t="s">
        <v>11</v>
      </c>
      <c r="H75" s="31">
        <v>5906.03</v>
      </c>
      <c r="I75" s="10">
        <v>41792</v>
      </c>
      <c r="J75" s="7" t="s">
        <v>39</v>
      </c>
    </row>
    <row r="76" spans="1:10" ht="30" hidden="1" customHeight="1" thickBot="1" x14ac:dyDescent="0.3">
      <c r="A76" s="42"/>
      <c r="B76" s="42"/>
      <c r="C76" s="47"/>
      <c r="D76" s="6" t="s">
        <v>478</v>
      </c>
      <c r="E76" s="6" t="s">
        <v>479</v>
      </c>
      <c r="F76" s="12" t="s">
        <v>21</v>
      </c>
      <c r="G76" s="6" t="s">
        <v>11</v>
      </c>
      <c r="H76" s="31">
        <v>1340.3</v>
      </c>
      <c r="I76" s="10">
        <v>41792</v>
      </c>
      <c r="J76" s="7" t="s">
        <v>39</v>
      </c>
    </row>
    <row r="77" spans="1:10" ht="30" hidden="1" customHeight="1" thickBot="1" x14ac:dyDescent="0.3">
      <c r="A77" s="42"/>
      <c r="B77" s="42"/>
      <c r="C77" s="47"/>
      <c r="D77" s="6" t="s">
        <v>469</v>
      </c>
      <c r="E77" s="6" t="s">
        <v>470</v>
      </c>
      <c r="F77" s="12" t="s">
        <v>471</v>
      </c>
      <c r="G77" s="6" t="s">
        <v>11</v>
      </c>
      <c r="H77" s="31">
        <v>1995</v>
      </c>
      <c r="I77" s="10">
        <v>41861</v>
      </c>
      <c r="J77" s="7" t="s">
        <v>167</v>
      </c>
    </row>
    <row r="78" spans="1:10" ht="30" hidden="1" customHeight="1" thickBot="1" x14ac:dyDescent="0.3">
      <c r="A78" s="42"/>
      <c r="B78" s="42"/>
      <c r="C78" s="47"/>
      <c r="D78" s="6" t="s">
        <v>33</v>
      </c>
      <c r="E78" s="6" t="s">
        <v>458</v>
      </c>
      <c r="F78" s="12" t="s">
        <v>21</v>
      </c>
      <c r="G78" s="6" t="s">
        <v>11</v>
      </c>
      <c r="H78" s="31">
        <v>7180.68</v>
      </c>
      <c r="I78" s="10">
        <v>42105</v>
      </c>
      <c r="J78" s="7" t="s">
        <v>180</v>
      </c>
    </row>
    <row r="79" spans="1:10" ht="30" hidden="1" customHeight="1" thickBot="1" x14ac:dyDescent="0.3">
      <c r="A79" s="42"/>
      <c r="B79" s="42"/>
      <c r="C79" s="47"/>
      <c r="D79" s="6" t="s">
        <v>33</v>
      </c>
      <c r="E79" s="6" t="s">
        <v>458</v>
      </c>
      <c r="F79" s="12" t="s">
        <v>21</v>
      </c>
      <c r="G79" s="6" t="s">
        <v>11</v>
      </c>
      <c r="H79" s="31">
        <v>7180.68</v>
      </c>
      <c r="I79" s="10">
        <v>42105</v>
      </c>
      <c r="J79" s="7" t="s">
        <v>180</v>
      </c>
    </row>
    <row r="80" spans="1:10" ht="30" hidden="1" customHeight="1" thickBot="1" x14ac:dyDescent="0.3">
      <c r="A80" s="42"/>
      <c r="B80" s="42"/>
      <c r="C80" s="47"/>
      <c r="D80" s="6" t="s">
        <v>459</v>
      </c>
      <c r="E80" s="6" t="s">
        <v>460</v>
      </c>
      <c r="F80" s="12" t="s">
        <v>21</v>
      </c>
      <c r="G80" s="6" t="s">
        <v>11</v>
      </c>
      <c r="H80" s="31">
        <v>149502.69</v>
      </c>
      <c r="I80" s="10">
        <v>42105</v>
      </c>
      <c r="J80" s="7" t="s">
        <v>23</v>
      </c>
    </row>
    <row r="81" spans="1:10" ht="30" hidden="1" customHeight="1" thickBot="1" x14ac:dyDescent="0.3">
      <c r="A81" s="42"/>
      <c r="B81" s="42"/>
      <c r="C81" s="47"/>
      <c r="D81" s="6" t="s">
        <v>373</v>
      </c>
      <c r="E81" s="6" t="s">
        <v>461</v>
      </c>
      <c r="F81" s="12" t="s">
        <v>21</v>
      </c>
      <c r="G81" s="6" t="s">
        <v>11</v>
      </c>
      <c r="H81" s="31">
        <v>8071.2</v>
      </c>
      <c r="I81" s="10">
        <v>42105</v>
      </c>
      <c r="J81" s="7" t="s">
        <v>166</v>
      </c>
    </row>
    <row r="82" spans="1:10" ht="30" hidden="1" customHeight="1" thickBot="1" x14ac:dyDescent="0.3">
      <c r="A82" s="42"/>
      <c r="B82" s="42"/>
      <c r="C82" s="47"/>
      <c r="D82" s="6" t="s">
        <v>462</v>
      </c>
      <c r="E82" s="6" t="s">
        <v>463</v>
      </c>
      <c r="F82" s="12" t="s">
        <v>21</v>
      </c>
      <c r="G82" s="6" t="s">
        <v>11</v>
      </c>
      <c r="H82" s="31">
        <v>16769.63</v>
      </c>
      <c r="I82" s="10">
        <v>42105</v>
      </c>
      <c r="J82" s="7" t="s">
        <v>166</v>
      </c>
    </row>
    <row r="83" spans="1:10" ht="30" hidden="1" customHeight="1" thickBot="1" x14ac:dyDescent="0.3">
      <c r="A83" s="42"/>
      <c r="B83" s="42"/>
      <c r="C83" s="47"/>
      <c r="D83" s="6" t="s">
        <v>462</v>
      </c>
      <c r="E83" s="6" t="s">
        <v>463</v>
      </c>
      <c r="F83" s="12" t="s">
        <v>21</v>
      </c>
      <c r="G83" s="6" t="s">
        <v>11</v>
      </c>
      <c r="H83" s="31">
        <v>16769.63</v>
      </c>
      <c r="I83" s="10">
        <v>42105</v>
      </c>
      <c r="J83" s="7" t="s">
        <v>166</v>
      </c>
    </row>
    <row r="84" spans="1:10" ht="30" hidden="1" customHeight="1" thickBot="1" x14ac:dyDescent="0.3">
      <c r="A84" s="42"/>
      <c r="B84" s="42"/>
      <c r="C84" s="47"/>
      <c r="D84" s="6" t="s">
        <v>435</v>
      </c>
      <c r="E84" s="6" t="s">
        <v>436</v>
      </c>
      <c r="F84" s="12" t="s">
        <v>21</v>
      </c>
      <c r="G84" s="6" t="s">
        <v>367</v>
      </c>
      <c r="H84" s="31">
        <v>8201</v>
      </c>
      <c r="I84" s="10">
        <v>42105</v>
      </c>
      <c r="J84" s="7" t="s">
        <v>367</v>
      </c>
    </row>
    <row r="85" spans="1:10" ht="30" hidden="1" customHeight="1" thickBot="1" x14ac:dyDescent="0.3">
      <c r="A85" s="42"/>
      <c r="B85" s="42"/>
      <c r="C85" s="47"/>
      <c r="D85" s="6" t="s">
        <v>435</v>
      </c>
      <c r="E85" s="6" t="s">
        <v>436</v>
      </c>
      <c r="F85" s="12" t="s">
        <v>21</v>
      </c>
      <c r="G85" s="6" t="s">
        <v>367</v>
      </c>
      <c r="H85" s="31">
        <v>8201</v>
      </c>
      <c r="I85" s="10">
        <v>42105</v>
      </c>
      <c r="J85" s="7" t="s">
        <v>367</v>
      </c>
    </row>
    <row r="86" spans="1:10" ht="30" hidden="1" customHeight="1" thickBot="1" x14ac:dyDescent="0.3">
      <c r="A86" s="42"/>
      <c r="B86" s="42"/>
      <c r="C86" s="47"/>
      <c r="D86" s="6" t="s">
        <v>452</v>
      </c>
      <c r="E86" s="6" t="s">
        <v>453</v>
      </c>
      <c r="F86" s="12" t="s">
        <v>21</v>
      </c>
      <c r="G86" s="6" t="s">
        <v>11</v>
      </c>
      <c r="H86" s="31">
        <v>12744</v>
      </c>
      <c r="I86" s="10">
        <v>42114</v>
      </c>
      <c r="J86" s="7" t="s">
        <v>167</v>
      </c>
    </row>
    <row r="87" spans="1:10" ht="30" hidden="1" customHeight="1" thickBot="1" x14ac:dyDescent="0.3">
      <c r="A87" s="42"/>
      <c r="B87" s="42"/>
      <c r="C87" s="47"/>
      <c r="D87" s="6" t="s">
        <v>454</v>
      </c>
      <c r="E87" s="6" t="s">
        <v>455</v>
      </c>
      <c r="F87" s="12" t="s">
        <v>21</v>
      </c>
      <c r="G87" s="6" t="s">
        <v>11</v>
      </c>
      <c r="H87" s="31">
        <v>4313</v>
      </c>
      <c r="I87" s="10">
        <v>42114</v>
      </c>
      <c r="J87" s="7" t="s">
        <v>167</v>
      </c>
    </row>
    <row r="88" spans="1:10" ht="30" hidden="1" customHeight="1" thickBot="1" x14ac:dyDescent="0.3">
      <c r="A88" s="42"/>
      <c r="B88" s="42"/>
      <c r="C88" s="47"/>
      <c r="D88" s="6" t="s">
        <v>456</v>
      </c>
      <c r="E88" s="6" t="s">
        <v>457</v>
      </c>
      <c r="F88" s="12" t="s">
        <v>21</v>
      </c>
      <c r="G88" s="6" t="s">
        <v>11</v>
      </c>
      <c r="H88" s="31">
        <v>920.4</v>
      </c>
      <c r="I88" s="10">
        <v>42114</v>
      </c>
      <c r="J88" s="7" t="s">
        <v>167</v>
      </c>
    </row>
    <row r="89" spans="1:10" ht="30" hidden="1" customHeight="1" thickBot="1" x14ac:dyDescent="0.3">
      <c r="A89" s="42"/>
      <c r="B89" s="42"/>
      <c r="C89" s="47"/>
      <c r="D89" s="6" t="s">
        <v>450</v>
      </c>
      <c r="E89" s="6" t="s">
        <v>451</v>
      </c>
      <c r="F89" s="12">
        <v>69874</v>
      </c>
      <c r="G89" s="6" t="s">
        <v>11</v>
      </c>
      <c r="H89" s="31">
        <v>14502.2</v>
      </c>
      <c r="I89" s="10">
        <v>42192</v>
      </c>
      <c r="J89" s="7" t="s">
        <v>125</v>
      </c>
    </row>
    <row r="90" spans="1:10" ht="30" hidden="1" customHeight="1" thickBot="1" x14ac:dyDescent="0.3">
      <c r="A90" s="42"/>
      <c r="B90" s="42"/>
      <c r="C90" s="47"/>
      <c r="D90" s="6" t="s">
        <v>426</v>
      </c>
      <c r="E90" s="6" t="s">
        <v>427</v>
      </c>
      <c r="F90" s="12" t="s">
        <v>428</v>
      </c>
      <c r="G90" s="6" t="s">
        <v>11</v>
      </c>
      <c r="H90" s="31">
        <v>55469.440000000002</v>
      </c>
      <c r="I90" s="10">
        <v>42282</v>
      </c>
      <c r="J90" s="7" t="s">
        <v>83</v>
      </c>
    </row>
    <row r="91" spans="1:10" ht="30" hidden="1" customHeight="1" thickBot="1" x14ac:dyDescent="0.3">
      <c r="A91" s="42"/>
      <c r="B91" s="42"/>
      <c r="C91" s="47"/>
      <c r="D91" s="6" t="s">
        <v>429</v>
      </c>
      <c r="E91" s="6" t="s">
        <v>430</v>
      </c>
      <c r="F91" s="12" t="s">
        <v>21</v>
      </c>
      <c r="G91" s="6" t="s">
        <v>11</v>
      </c>
      <c r="H91" s="31">
        <v>43772.1</v>
      </c>
      <c r="I91" s="10">
        <v>42282</v>
      </c>
      <c r="J91" s="7" t="s">
        <v>58</v>
      </c>
    </row>
    <row r="92" spans="1:10" ht="30" hidden="1" customHeight="1" thickBot="1" x14ac:dyDescent="0.3">
      <c r="A92" s="42"/>
      <c r="B92" s="42"/>
      <c r="C92" s="47"/>
      <c r="D92" s="6" t="s">
        <v>431</v>
      </c>
      <c r="E92" s="6" t="s">
        <v>432</v>
      </c>
      <c r="F92" s="12" t="s">
        <v>21</v>
      </c>
      <c r="G92" s="6" t="s">
        <v>11</v>
      </c>
      <c r="H92" s="31">
        <v>9277.75</v>
      </c>
      <c r="I92" s="10">
        <v>42282</v>
      </c>
      <c r="J92" s="7" t="s">
        <v>58</v>
      </c>
    </row>
    <row r="93" spans="1:10" ht="30" hidden="1" customHeight="1" thickBot="1" x14ac:dyDescent="0.3">
      <c r="A93" s="42"/>
      <c r="B93" s="42"/>
      <c r="C93" s="47"/>
      <c r="D93" s="6" t="s">
        <v>434</v>
      </c>
      <c r="E93" s="6" t="s">
        <v>433</v>
      </c>
      <c r="F93" s="12" t="s">
        <v>21</v>
      </c>
      <c r="G93" s="6" t="s">
        <v>11</v>
      </c>
      <c r="H93" s="31">
        <v>6941.94</v>
      </c>
      <c r="I93" s="10">
        <v>42282</v>
      </c>
      <c r="J93" s="7" t="s">
        <v>58</v>
      </c>
    </row>
    <row r="94" spans="1:10" ht="30" hidden="1" customHeight="1" thickBot="1" x14ac:dyDescent="0.3">
      <c r="A94" s="42"/>
      <c r="B94" s="42"/>
      <c r="C94" s="47"/>
      <c r="D94" s="6" t="s">
        <v>434</v>
      </c>
      <c r="E94" s="6" t="s">
        <v>433</v>
      </c>
      <c r="F94" s="12" t="s">
        <v>21</v>
      </c>
      <c r="G94" s="6" t="s">
        <v>11</v>
      </c>
      <c r="H94" s="31">
        <v>4988.45</v>
      </c>
      <c r="I94" s="10">
        <v>42282</v>
      </c>
      <c r="J94" s="7" t="s">
        <v>58</v>
      </c>
    </row>
    <row r="95" spans="1:10" ht="30" hidden="1" customHeight="1" thickBot="1" x14ac:dyDescent="0.3">
      <c r="A95" s="42"/>
      <c r="B95" s="42"/>
      <c r="C95" s="47"/>
      <c r="D95" s="6" t="s">
        <v>434</v>
      </c>
      <c r="E95" s="6" t="s">
        <v>433</v>
      </c>
      <c r="F95" s="12" t="s">
        <v>21</v>
      </c>
      <c r="G95" s="6" t="s">
        <v>11</v>
      </c>
      <c r="H95" s="31">
        <v>4988.45</v>
      </c>
      <c r="I95" s="10">
        <v>42282</v>
      </c>
      <c r="J95" s="7" t="s">
        <v>58</v>
      </c>
    </row>
    <row r="96" spans="1:10" ht="30" hidden="1" customHeight="1" thickBot="1" x14ac:dyDescent="0.3">
      <c r="A96" s="42"/>
      <c r="B96" s="42"/>
      <c r="C96" s="47"/>
      <c r="D96" s="6" t="s">
        <v>435</v>
      </c>
      <c r="E96" s="6" t="s">
        <v>436</v>
      </c>
      <c r="F96" s="12" t="s">
        <v>21</v>
      </c>
      <c r="G96" s="6" t="s">
        <v>11</v>
      </c>
      <c r="H96" s="31">
        <v>8201</v>
      </c>
      <c r="I96" s="10">
        <v>42282</v>
      </c>
      <c r="J96" s="7" t="s">
        <v>58</v>
      </c>
    </row>
    <row r="97" spans="1:10" ht="30" hidden="1" customHeight="1" thickBot="1" x14ac:dyDescent="0.3">
      <c r="A97" s="42"/>
      <c r="B97" s="42"/>
      <c r="C97" s="47"/>
      <c r="D97" s="6" t="s">
        <v>435</v>
      </c>
      <c r="E97" s="6" t="s">
        <v>436</v>
      </c>
      <c r="F97" s="12" t="s">
        <v>21</v>
      </c>
      <c r="G97" s="6" t="s">
        <v>11</v>
      </c>
      <c r="H97" s="31">
        <v>8201</v>
      </c>
      <c r="I97" s="10">
        <v>42282</v>
      </c>
      <c r="J97" s="7" t="s">
        <v>58</v>
      </c>
    </row>
    <row r="98" spans="1:10" ht="30" hidden="1" customHeight="1" thickBot="1" x14ac:dyDescent="0.3">
      <c r="A98" s="42"/>
      <c r="B98" s="42"/>
      <c r="C98" s="47"/>
      <c r="D98" s="6" t="s">
        <v>437</v>
      </c>
      <c r="E98" s="6" t="s">
        <v>438</v>
      </c>
      <c r="F98" s="12" t="s">
        <v>21</v>
      </c>
      <c r="G98" s="6" t="s">
        <v>11</v>
      </c>
      <c r="H98" s="31">
        <v>30650.38</v>
      </c>
      <c r="I98" s="10">
        <v>42282</v>
      </c>
      <c r="J98" s="7" t="s">
        <v>58</v>
      </c>
    </row>
    <row r="99" spans="1:10" ht="30" hidden="1" customHeight="1" thickBot="1" x14ac:dyDescent="0.3">
      <c r="A99" s="42"/>
      <c r="B99" s="42"/>
      <c r="C99" s="47"/>
      <c r="D99" s="6" t="s">
        <v>437</v>
      </c>
      <c r="E99" s="6" t="s">
        <v>438</v>
      </c>
      <c r="F99" s="12" t="s">
        <v>21</v>
      </c>
      <c r="G99" s="6" t="s">
        <v>11</v>
      </c>
      <c r="H99" s="31">
        <v>30650.38</v>
      </c>
      <c r="I99" s="10">
        <v>42282</v>
      </c>
      <c r="J99" s="7" t="s">
        <v>58</v>
      </c>
    </row>
    <row r="100" spans="1:10" ht="30" hidden="1" customHeight="1" thickBot="1" x14ac:dyDescent="0.3">
      <c r="A100" s="42"/>
      <c r="B100" s="42"/>
      <c r="C100" s="47"/>
      <c r="D100" s="6" t="s">
        <v>439</v>
      </c>
      <c r="E100" s="6" t="s">
        <v>440</v>
      </c>
      <c r="F100" s="12" t="s">
        <v>21</v>
      </c>
      <c r="G100" s="6" t="s">
        <v>11</v>
      </c>
      <c r="H100" s="31">
        <v>2539.19</v>
      </c>
      <c r="I100" s="10">
        <v>42282</v>
      </c>
      <c r="J100" s="7" t="s">
        <v>58</v>
      </c>
    </row>
    <row r="101" spans="1:10" ht="30" hidden="1" customHeight="1" thickBot="1" x14ac:dyDescent="0.3">
      <c r="A101" s="42"/>
      <c r="B101" s="42"/>
      <c r="C101" s="47"/>
      <c r="D101" s="6" t="s">
        <v>439</v>
      </c>
      <c r="E101" s="6" t="s">
        <v>440</v>
      </c>
      <c r="F101" s="12" t="s">
        <v>21</v>
      </c>
      <c r="G101" s="6" t="s">
        <v>11</v>
      </c>
      <c r="H101" s="31">
        <v>2539.19</v>
      </c>
      <c r="I101" s="10">
        <v>42282</v>
      </c>
      <c r="J101" s="7" t="s">
        <v>58</v>
      </c>
    </row>
    <row r="102" spans="1:10" ht="30" hidden="1" customHeight="1" thickBot="1" x14ac:dyDescent="0.3">
      <c r="A102" s="42"/>
      <c r="B102" s="42"/>
      <c r="C102" s="47"/>
      <c r="D102" s="6" t="s">
        <v>439</v>
      </c>
      <c r="E102" s="6" t="s">
        <v>440</v>
      </c>
      <c r="F102" s="12" t="s">
        <v>21</v>
      </c>
      <c r="G102" s="6" t="s">
        <v>11</v>
      </c>
      <c r="H102" s="31">
        <v>2539.19</v>
      </c>
      <c r="I102" s="10">
        <v>42282</v>
      </c>
      <c r="J102" s="7" t="s">
        <v>58</v>
      </c>
    </row>
    <row r="103" spans="1:10" ht="30" hidden="1" customHeight="1" thickBot="1" x14ac:dyDescent="0.3">
      <c r="A103" s="42"/>
      <c r="B103" s="42"/>
      <c r="C103" s="47"/>
      <c r="D103" s="6" t="s">
        <v>439</v>
      </c>
      <c r="E103" s="6" t="s">
        <v>440</v>
      </c>
      <c r="F103" s="12" t="s">
        <v>21</v>
      </c>
      <c r="G103" s="6" t="s">
        <v>11</v>
      </c>
      <c r="H103" s="31">
        <v>2539.19</v>
      </c>
      <c r="I103" s="10">
        <v>42282</v>
      </c>
      <c r="J103" s="7" t="s">
        <v>58</v>
      </c>
    </row>
    <row r="104" spans="1:10" ht="30" hidden="1" customHeight="1" thickBot="1" x14ac:dyDescent="0.3">
      <c r="A104" s="42"/>
      <c r="B104" s="42"/>
      <c r="C104" s="47"/>
      <c r="D104" s="6" t="s">
        <v>439</v>
      </c>
      <c r="E104" s="6" t="s">
        <v>440</v>
      </c>
      <c r="F104" s="12" t="s">
        <v>21</v>
      </c>
      <c r="G104" s="6" t="s">
        <v>11</v>
      </c>
      <c r="H104" s="31">
        <v>2539.19</v>
      </c>
      <c r="I104" s="10">
        <v>42282</v>
      </c>
      <c r="J104" s="7" t="s">
        <v>58</v>
      </c>
    </row>
    <row r="105" spans="1:10" ht="30" hidden="1" customHeight="1" thickBot="1" x14ac:dyDescent="0.3">
      <c r="A105" s="42"/>
      <c r="B105" s="42"/>
      <c r="C105" s="47"/>
      <c r="D105" s="6" t="s">
        <v>439</v>
      </c>
      <c r="E105" s="6" t="s">
        <v>440</v>
      </c>
      <c r="F105" s="12" t="s">
        <v>21</v>
      </c>
      <c r="G105" s="6" t="s">
        <v>11</v>
      </c>
      <c r="H105" s="31">
        <v>2539.19</v>
      </c>
      <c r="I105" s="10">
        <v>42282</v>
      </c>
      <c r="J105" s="7" t="s">
        <v>58</v>
      </c>
    </row>
    <row r="106" spans="1:10" ht="30" hidden="1" customHeight="1" thickBot="1" x14ac:dyDescent="0.3">
      <c r="A106" s="42"/>
      <c r="B106" s="42"/>
      <c r="C106" s="47"/>
      <c r="D106" s="6" t="s">
        <v>439</v>
      </c>
      <c r="E106" s="6" t="s">
        <v>440</v>
      </c>
      <c r="F106" s="12" t="s">
        <v>21</v>
      </c>
      <c r="G106" s="6" t="s">
        <v>11</v>
      </c>
      <c r="H106" s="31">
        <v>2539.19</v>
      </c>
      <c r="I106" s="10">
        <v>42282</v>
      </c>
      <c r="J106" s="7" t="s">
        <v>58</v>
      </c>
    </row>
    <row r="107" spans="1:10" ht="30" hidden="1" customHeight="1" thickBot="1" x14ac:dyDescent="0.3">
      <c r="A107" s="42"/>
      <c r="B107" s="42"/>
      <c r="C107" s="47"/>
      <c r="D107" s="6" t="s">
        <v>439</v>
      </c>
      <c r="E107" s="6" t="s">
        <v>440</v>
      </c>
      <c r="F107" s="12" t="s">
        <v>21</v>
      </c>
      <c r="G107" s="6" t="s">
        <v>11</v>
      </c>
      <c r="H107" s="31">
        <v>2539.19</v>
      </c>
      <c r="I107" s="10">
        <v>42282</v>
      </c>
      <c r="J107" s="7" t="s">
        <v>58</v>
      </c>
    </row>
    <row r="108" spans="1:10" ht="30" hidden="1" customHeight="1" thickBot="1" x14ac:dyDescent="0.3">
      <c r="A108" s="42"/>
      <c r="B108" s="42"/>
      <c r="C108" s="47"/>
      <c r="D108" s="6" t="s">
        <v>439</v>
      </c>
      <c r="E108" s="6" t="s">
        <v>440</v>
      </c>
      <c r="F108" s="12" t="s">
        <v>21</v>
      </c>
      <c r="G108" s="6" t="s">
        <v>11</v>
      </c>
      <c r="H108" s="31">
        <v>2539.19</v>
      </c>
      <c r="I108" s="10">
        <v>42282</v>
      </c>
      <c r="J108" s="7" t="s">
        <v>58</v>
      </c>
    </row>
    <row r="109" spans="1:10" ht="30" hidden="1" customHeight="1" thickBot="1" x14ac:dyDescent="0.3">
      <c r="A109" s="42"/>
      <c r="B109" s="42"/>
      <c r="C109" s="47"/>
      <c r="D109" s="6" t="s">
        <v>439</v>
      </c>
      <c r="E109" s="6" t="s">
        <v>440</v>
      </c>
      <c r="F109" s="12" t="s">
        <v>21</v>
      </c>
      <c r="G109" s="6" t="s">
        <v>11</v>
      </c>
      <c r="H109" s="31">
        <v>2539.19</v>
      </c>
      <c r="I109" s="10">
        <v>42282</v>
      </c>
      <c r="J109" s="7" t="s">
        <v>58</v>
      </c>
    </row>
    <row r="110" spans="1:10" ht="30" hidden="1" customHeight="1" thickBot="1" x14ac:dyDescent="0.3">
      <c r="A110" s="42"/>
      <c r="B110" s="42"/>
      <c r="C110" s="47"/>
      <c r="D110" s="6" t="s">
        <v>439</v>
      </c>
      <c r="E110" s="6" t="s">
        <v>440</v>
      </c>
      <c r="F110" s="12" t="s">
        <v>21</v>
      </c>
      <c r="G110" s="6" t="s">
        <v>11</v>
      </c>
      <c r="H110" s="31">
        <v>2539.19</v>
      </c>
      <c r="I110" s="10">
        <v>42282</v>
      </c>
      <c r="J110" s="7" t="s">
        <v>58</v>
      </c>
    </row>
    <row r="111" spans="1:10" ht="30" hidden="1" customHeight="1" thickBot="1" x14ac:dyDescent="0.3">
      <c r="A111" s="42"/>
      <c r="B111" s="42"/>
      <c r="C111" s="47"/>
      <c r="D111" s="6" t="s">
        <v>439</v>
      </c>
      <c r="E111" s="6" t="s">
        <v>440</v>
      </c>
      <c r="F111" s="12" t="s">
        <v>21</v>
      </c>
      <c r="G111" s="6" t="s">
        <v>11</v>
      </c>
      <c r="H111" s="31">
        <v>2539.19</v>
      </c>
      <c r="I111" s="10">
        <v>42282</v>
      </c>
      <c r="J111" s="7" t="s">
        <v>58</v>
      </c>
    </row>
    <row r="112" spans="1:10" ht="30" hidden="1" customHeight="1" thickBot="1" x14ac:dyDescent="0.3">
      <c r="A112" s="42"/>
      <c r="B112" s="42"/>
      <c r="C112" s="47"/>
      <c r="D112" s="6" t="s">
        <v>439</v>
      </c>
      <c r="E112" s="6" t="s">
        <v>440</v>
      </c>
      <c r="F112" s="12" t="s">
        <v>21</v>
      </c>
      <c r="G112" s="6" t="s">
        <v>11</v>
      </c>
      <c r="H112" s="31">
        <v>2539.19</v>
      </c>
      <c r="I112" s="10">
        <v>42282</v>
      </c>
      <c r="J112" s="7" t="s">
        <v>58</v>
      </c>
    </row>
    <row r="113" spans="1:10" ht="30" hidden="1" customHeight="1" thickBot="1" x14ac:dyDescent="0.3">
      <c r="A113" s="42"/>
      <c r="B113" s="42"/>
      <c r="C113" s="47"/>
      <c r="D113" s="6" t="s">
        <v>439</v>
      </c>
      <c r="E113" s="6" t="s">
        <v>440</v>
      </c>
      <c r="F113" s="12" t="s">
        <v>21</v>
      </c>
      <c r="G113" s="6" t="s">
        <v>11</v>
      </c>
      <c r="H113" s="31">
        <v>2539.19</v>
      </c>
      <c r="I113" s="10">
        <v>42282</v>
      </c>
      <c r="J113" s="7" t="s">
        <v>58</v>
      </c>
    </row>
    <row r="114" spans="1:10" ht="30" hidden="1" customHeight="1" thickBot="1" x14ac:dyDescent="0.3">
      <c r="A114" s="42"/>
      <c r="B114" s="42"/>
      <c r="C114" s="47"/>
      <c r="D114" s="6" t="s">
        <v>439</v>
      </c>
      <c r="E114" s="6" t="s">
        <v>440</v>
      </c>
      <c r="F114" s="12" t="s">
        <v>21</v>
      </c>
      <c r="G114" s="6" t="s">
        <v>11</v>
      </c>
      <c r="H114" s="31">
        <v>2539.19</v>
      </c>
      <c r="I114" s="10">
        <v>42282</v>
      </c>
      <c r="J114" s="7" t="s">
        <v>58</v>
      </c>
    </row>
    <row r="115" spans="1:10" ht="30" hidden="1" customHeight="1" thickBot="1" x14ac:dyDescent="0.3">
      <c r="A115" s="42"/>
      <c r="B115" s="42"/>
      <c r="C115" s="47"/>
      <c r="D115" s="6" t="s">
        <v>439</v>
      </c>
      <c r="E115" s="6" t="s">
        <v>440</v>
      </c>
      <c r="F115" s="12" t="s">
        <v>21</v>
      </c>
      <c r="G115" s="6" t="s">
        <v>11</v>
      </c>
      <c r="H115" s="31">
        <v>2539.19</v>
      </c>
      <c r="I115" s="10">
        <v>42282</v>
      </c>
      <c r="J115" s="7" t="s">
        <v>58</v>
      </c>
    </row>
    <row r="116" spans="1:10" ht="30" hidden="1" customHeight="1" thickBot="1" x14ac:dyDescent="0.3">
      <c r="A116" s="42"/>
      <c r="B116" s="42"/>
      <c r="C116" s="47"/>
      <c r="D116" s="6" t="s">
        <v>439</v>
      </c>
      <c r="E116" s="6" t="s">
        <v>440</v>
      </c>
      <c r="F116" s="12" t="s">
        <v>21</v>
      </c>
      <c r="G116" s="6" t="s">
        <v>11</v>
      </c>
      <c r="H116" s="31">
        <v>2539.19</v>
      </c>
      <c r="I116" s="10">
        <v>42282</v>
      </c>
      <c r="J116" s="7" t="s">
        <v>58</v>
      </c>
    </row>
    <row r="117" spans="1:10" ht="30" hidden="1" customHeight="1" thickBot="1" x14ac:dyDescent="0.3">
      <c r="A117" s="42"/>
      <c r="B117" s="42"/>
      <c r="C117" s="47"/>
      <c r="D117" s="6" t="s">
        <v>439</v>
      </c>
      <c r="E117" s="6" t="s">
        <v>440</v>
      </c>
      <c r="F117" s="12" t="s">
        <v>21</v>
      </c>
      <c r="G117" s="6" t="s">
        <v>11</v>
      </c>
      <c r="H117" s="31">
        <v>2539.19</v>
      </c>
      <c r="I117" s="10">
        <v>42282</v>
      </c>
      <c r="J117" s="7" t="s">
        <v>58</v>
      </c>
    </row>
    <row r="118" spans="1:10" ht="30" hidden="1" customHeight="1" thickBot="1" x14ac:dyDescent="0.3">
      <c r="A118" s="42"/>
      <c r="B118" s="42"/>
      <c r="C118" s="47"/>
      <c r="D118" s="6" t="s">
        <v>439</v>
      </c>
      <c r="E118" s="6" t="s">
        <v>440</v>
      </c>
      <c r="F118" s="12" t="s">
        <v>21</v>
      </c>
      <c r="G118" s="6" t="s">
        <v>11</v>
      </c>
      <c r="H118" s="31">
        <v>2539.19</v>
      </c>
      <c r="I118" s="10">
        <v>42282</v>
      </c>
      <c r="J118" s="7" t="s">
        <v>58</v>
      </c>
    </row>
    <row r="119" spans="1:10" ht="30" hidden="1" customHeight="1" thickBot="1" x14ac:dyDescent="0.3">
      <c r="A119" s="42"/>
      <c r="B119" s="42"/>
      <c r="C119" s="47"/>
      <c r="D119" s="6" t="s">
        <v>439</v>
      </c>
      <c r="E119" s="6" t="s">
        <v>440</v>
      </c>
      <c r="F119" s="12" t="s">
        <v>21</v>
      </c>
      <c r="G119" s="6" t="s">
        <v>11</v>
      </c>
      <c r="H119" s="31">
        <v>2539.19</v>
      </c>
      <c r="I119" s="10">
        <v>42282</v>
      </c>
      <c r="J119" s="7" t="s">
        <v>58</v>
      </c>
    </row>
    <row r="120" spans="1:10" ht="30" hidden="1" customHeight="1" thickBot="1" x14ac:dyDescent="0.3">
      <c r="A120" s="42"/>
      <c r="B120" s="42"/>
      <c r="C120" s="47"/>
      <c r="D120" s="6" t="s">
        <v>441</v>
      </c>
      <c r="E120" s="6" t="s">
        <v>442</v>
      </c>
      <c r="F120" s="12" t="s">
        <v>21</v>
      </c>
      <c r="G120" s="6" t="s">
        <v>11</v>
      </c>
      <c r="H120" s="31">
        <v>3835</v>
      </c>
      <c r="I120" s="10">
        <v>42282</v>
      </c>
      <c r="J120" s="7" t="s">
        <v>58</v>
      </c>
    </row>
    <row r="121" spans="1:10" ht="30" hidden="1" customHeight="1" thickBot="1" x14ac:dyDescent="0.3">
      <c r="A121" s="42"/>
      <c r="B121" s="42"/>
      <c r="C121" s="47"/>
      <c r="D121" s="6" t="s">
        <v>441</v>
      </c>
      <c r="E121" s="6" t="s">
        <v>442</v>
      </c>
      <c r="F121" s="12" t="s">
        <v>21</v>
      </c>
      <c r="G121" s="6" t="s">
        <v>11</v>
      </c>
      <c r="H121" s="31">
        <v>3835</v>
      </c>
      <c r="I121" s="10">
        <v>42282</v>
      </c>
      <c r="J121" s="7" t="s">
        <v>58</v>
      </c>
    </row>
    <row r="122" spans="1:10" ht="30" hidden="1" customHeight="1" thickBot="1" x14ac:dyDescent="0.3">
      <c r="A122" s="42"/>
      <c r="B122" s="42"/>
      <c r="C122" s="47"/>
      <c r="D122" s="6" t="s">
        <v>441</v>
      </c>
      <c r="E122" s="6" t="s">
        <v>442</v>
      </c>
      <c r="F122" s="12" t="s">
        <v>21</v>
      </c>
      <c r="G122" s="6" t="s">
        <v>11</v>
      </c>
      <c r="H122" s="31">
        <v>3835</v>
      </c>
      <c r="I122" s="10">
        <v>42282</v>
      </c>
      <c r="J122" s="7" t="s">
        <v>58</v>
      </c>
    </row>
    <row r="123" spans="1:10" ht="30" hidden="1" customHeight="1" thickBot="1" x14ac:dyDescent="0.3">
      <c r="A123" s="42"/>
      <c r="B123" s="42"/>
      <c r="C123" s="47"/>
      <c r="D123" s="6" t="s">
        <v>441</v>
      </c>
      <c r="E123" s="6" t="s">
        <v>442</v>
      </c>
      <c r="F123" s="12" t="s">
        <v>21</v>
      </c>
      <c r="G123" s="6" t="s">
        <v>11</v>
      </c>
      <c r="H123" s="31">
        <v>3835</v>
      </c>
      <c r="I123" s="10">
        <v>42282</v>
      </c>
      <c r="J123" s="7" t="s">
        <v>58</v>
      </c>
    </row>
    <row r="124" spans="1:10" ht="30" hidden="1" customHeight="1" thickBot="1" x14ac:dyDescent="0.3">
      <c r="A124" s="42"/>
      <c r="B124" s="42"/>
      <c r="C124" s="47"/>
      <c r="D124" s="6" t="s">
        <v>441</v>
      </c>
      <c r="E124" s="6" t="s">
        <v>442</v>
      </c>
      <c r="F124" s="12" t="s">
        <v>21</v>
      </c>
      <c r="G124" s="6" t="s">
        <v>11</v>
      </c>
      <c r="H124" s="31">
        <v>3835</v>
      </c>
      <c r="I124" s="10">
        <v>42282</v>
      </c>
      <c r="J124" s="7" t="s">
        <v>58</v>
      </c>
    </row>
    <row r="125" spans="1:10" ht="30" hidden="1" customHeight="1" thickBot="1" x14ac:dyDescent="0.3">
      <c r="A125" s="42"/>
      <c r="B125" s="42"/>
      <c r="C125" s="47"/>
      <c r="D125" s="6" t="s">
        <v>441</v>
      </c>
      <c r="E125" s="6" t="s">
        <v>442</v>
      </c>
      <c r="F125" s="12" t="s">
        <v>21</v>
      </c>
      <c r="G125" s="6" t="s">
        <v>11</v>
      </c>
      <c r="H125" s="31">
        <v>3835</v>
      </c>
      <c r="I125" s="10">
        <v>42282</v>
      </c>
      <c r="J125" s="7" t="s">
        <v>58</v>
      </c>
    </row>
    <row r="126" spans="1:10" ht="30" hidden="1" customHeight="1" thickBot="1" x14ac:dyDescent="0.3">
      <c r="A126" s="42"/>
      <c r="B126" s="42"/>
      <c r="C126" s="47"/>
      <c r="D126" s="6" t="s">
        <v>441</v>
      </c>
      <c r="E126" s="6" t="s">
        <v>442</v>
      </c>
      <c r="F126" s="12" t="s">
        <v>21</v>
      </c>
      <c r="G126" s="6" t="s">
        <v>11</v>
      </c>
      <c r="H126" s="31">
        <v>3835</v>
      </c>
      <c r="I126" s="10">
        <v>42282</v>
      </c>
      <c r="J126" s="7" t="s">
        <v>58</v>
      </c>
    </row>
    <row r="127" spans="1:10" ht="30" hidden="1" customHeight="1" thickBot="1" x14ac:dyDescent="0.3">
      <c r="A127" s="42"/>
      <c r="B127" s="42"/>
      <c r="C127" s="47"/>
      <c r="D127" s="6" t="s">
        <v>441</v>
      </c>
      <c r="E127" s="6" t="s">
        <v>442</v>
      </c>
      <c r="F127" s="12" t="s">
        <v>21</v>
      </c>
      <c r="G127" s="6" t="s">
        <v>11</v>
      </c>
      <c r="H127" s="31">
        <v>3835</v>
      </c>
      <c r="I127" s="10">
        <v>42282</v>
      </c>
      <c r="J127" s="7" t="s">
        <v>58</v>
      </c>
    </row>
    <row r="128" spans="1:10" ht="30" hidden="1" customHeight="1" thickBot="1" x14ac:dyDescent="0.3">
      <c r="A128" s="42"/>
      <c r="B128" s="42"/>
      <c r="C128" s="47"/>
      <c r="D128" s="6" t="s">
        <v>441</v>
      </c>
      <c r="E128" s="6" t="s">
        <v>442</v>
      </c>
      <c r="F128" s="12" t="s">
        <v>21</v>
      </c>
      <c r="G128" s="6" t="s">
        <v>11</v>
      </c>
      <c r="H128" s="31">
        <v>3835</v>
      </c>
      <c r="I128" s="10">
        <v>42282</v>
      </c>
      <c r="J128" s="7" t="s">
        <v>58</v>
      </c>
    </row>
    <row r="129" spans="1:10" ht="30" hidden="1" customHeight="1" thickBot="1" x14ac:dyDescent="0.3">
      <c r="A129" s="42"/>
      <c r="B129" s="42"/>
      <c r="C129" s="47"/>
      <c r="D129" s="6" t="s">
        <v>441</v>
      </c>
      <c r="E129" s="6" t="s">
        <v>442</v>
      </c>
      <c r="F129" s="12" t="s">
        <v>21</v>
      </c>
      <c r="G129" s="6" t="s">
        <v>11</v>
      </c>
      <c r="H129" s="31">
        <v>3835</v>
      </c>
      <c r="I129" s="10">
        <v>42282</v>
      </c>
      <c r="J129" s="7" t="s">
        <v>58</v>
      </c>
    </row>
    <row r="130" spans="1:10" ht="30" hidden="1" customHeight="1" thickBot="1" x14ac:dyDescent="0.3">
      <c r="A130" s="42"/>
      <c r="B130" s="42"/>
      <c r="C130" s="47"/>
      <c r="D130" s="6" t="s">
        <v>441</v>
      </c>
      <c r="E130" s="6">
        <v>24.48</v>
      </c>
      <c r="F130" s="12" t="s">
        <v>21</v>
      </c>
      <c r="G130" s="6" t="s">
        <v>11</v>
      </c>
      <c r="H130" s="31">
        <v>2979.5</v>
      </c>
      <c r="I130" s="10">
        <v>42282</v>
      </c>
      <c r="J130" s="7" t="s">
        <v>58</v>
      </c>
    </row>
    <row r="131" spans="1:10" ht="30" hidden="1" customHeight="1" thickBot="1" x14ac:dyDescent="0.3">
      <c r="A131" s="42"/>
      <c r="B131" s="42"/>
      <c r="C131" s="47"/>
      <c r="D131" s="6" t="s">
        <v>441</v>
      </c>
      <c r="E131" s="6">
        <v>24.48</v>
      </c>
      <c r="F131" s="12" t="s">
        <v>21</v>
      </c>
      <c r="G131" s="6" t="s">
        <v>11</v>
      </c>
      <c r="H131" s="31">
        <v>2979.5</v>
      </c>
      <c r="I131" s="10">
        <v>42282</v>
      </c>
      <c r="J131" s="7" t="s">
        <v>58</v>
      </c>
    </row>
    <row r="132" spans="1:10" ht="30" hidden="1" customHeight="1" thickBot="1" x14ac:dyDescent="0.3">
      <c r="A132" s="42"/>
      <c r="B132" s="42"/>
      <c r="C132" s="47"/>
      <c r="D132" s="6" t="s">
        <v>444</v>
      </c>
      <c r="E132" s="6" t="s">
        <v>443</v>
      </c>
      <c r="F132" s="12" t="s">
        <v>21</v>
      </c>
      <c r="G132" s="6" t="s">
        <v>11</v>
      </c>
      <c r="H132" s="31">
        <v>4366</v>
      </c>
      <c r="I132" s="10">
        <v>42282</v>
      </c>
      <c r="J132" s="7" t="s">
        <v>58</v>
      </c>
    </row>
    <row r="133" spans="1:10" ht="30" hidden="1" customHeight="1" thickBot="1" x14ac:dyDescent="0.3">
      <c r="A133" s="42"/>
      <c r="B133" s="42"/>
      <c r="C133" s="47"/>
      <c r="D133" s="6" t="s">
        <v>63</v>
      </c>
      <c r="E133" s="6" t="s">
        <v>21</v>
      </c>
      <c r="F133" s="12" t="s">
        <v>21</v>
      </c>
      <c r="G133" s="6" t="s">
        <v>11</v>
      </c>
      <c r="H133" s="31">
        <v>472150.01</v>
      </c>
      <c r="I133" s="10">
        <v>42282</v>
      </c>
      <c r="J133" s="7" t="s">
        <v>58</v>
      </c>
    </row>
    <row r="134" spans="1:10" ht="30" hidden="1" customHeight="1" thickBot="1" x14ac:dyDescent="0.3">
      <c r="A134" s="42"/>
      <c r="B134" s="42"/>
      <c r="C134" s="47"/>
      <c r="D134" s="6" t="s">
        <v>444</v>
      </c>
      <c r="E134" s="6" t="s">
        <v>445</v>
      </c>
      <c r="F134" s="12" t="s">
        <v>21</v>
      </c>
      <c r="G134" s="6" t="s">
        <v>11</v>
      </c>
      <c r="H134" s="31">
        <v>645</v>
      </c>
      <c r="I134" s="10">
        <v>42282</v>
      </c>
      <c r="J134" s="7" t="s">
        <v>58</v>
      </c>
    </row>
    <row r="135" spans="1:10" ht="30" hidden="1" customHeight="1" thickBot="1" x14ac:dyDescent="0.3">
      <c r="A135" s="42"/>
      <c r="B135" s="42"/>
      <c r="C135" s="47"/>
      <c r="D135" s="6" t="s">
        <v>446</v>
      </c>
      <c r="E135" s="6" t="s">
        <v>447</v>
      </c>
      <c r="F135" s="12" t="s">
        <v>21</v>
      </c>
      <c r="G135" s="6" t="s">
        <v>11</v>
      </c>
      <c r="H135" s="31">
        <v>2685</v>
      </c>
      <c r="I135" s="10">
        <v>42282</v>
      </c>
      <c r="J135" s="7" t="s">
        <v>39</v>
      </c>
    </row>
    <row r="136" spans="1:10" ht="30" hidden="1" customHeight="1" thickBot="1" x14ac:dyDescent="0.3">
      <c r="A136" s="42"/>
      <c r="B136" s="42"/>
      <c r="C136" s="47"/>
      <c r="D136" s="6" t="s">
        <v>448</v>
      </c>
      <c r="E136" s="6" t="s">
        <v>449</v>
      </c>
      <c r="F136" s="12" t="s">
        <v>21</v>
      </c>
      <c r="G136" s="6" t="s">
        <v>11</v>
      </c>
      <c r="H136" s="31">
        <v>7434</v>
      </c>
      <c r="I136" s="10">
        <v>42282</v>
      </c>
      <c r="J136" s="7" t="s">
        <v>383</v>
      </c>
    </row>
    <row r="137" spans="1:10" ht="30" hidden="1" customHeight="1" thickBot="1" x14ac:dyDescent="0.3">
      <c r="A137" s="42" t="s">
        <v>21</v>
      </c>
      <c r="B137" s="79" t="s">
        <v>1368</v>
      </c>
      <c r="C137" s="47" t="s">
        <v>21</v>
      </c>
      <c r="D137" s="6" t="s">
        <v>424</v>
      </c>
      <c r="E137" s="6" t="s">
        <v>425</v>
      </c>
      <c r="F137" s="12" t="s">
        <v>423</v>
      </c>
      <c r="G137" s="6" t="s">
        <v>11</v>
      </c>
      <c r="H137" s="31">
        <v>1973999.8</v>
      </c>
      <c r="I137" s="10">
        <v>42389</v>
      </c>
      <c r="J137" s="7" t="s">
        <v>361</v>
      </c>
    </row>
    <row r="138" spans="1:10" ht="30" hidden="1" customHeight="1" thickBot="1" x14ac:dyDescent="0.3">
      <c r="A138" s="42"/>
      <c r="B138" s="42"/>
      <c r="C138" s="47"/>
      <c r="D138" s="6" t="s">
        <v>349</v>
      </c>
      <c r="E138" s="6" t="s">
        <v>413</v>
      </c>
      <c r="F138" s="12" t="s">
        <v>416</v>
      </c>
      <c r="G138" s="6" t="s">
        <v>11</v>
      </c>
      <c r="H138" s="31">
        <v>47135.1</v>
      </c>
      <c r="I138" s="10">
        <v>42432</v>
      </c>
      <c r="J138" s="7" t="s">
        <v>83</v>
      </c>
    </row>
    <row r="139" spans="1:10" ht="30" hidden="1" customHeight="1" thickBot="1" x14ac:dyDescent="0.3">
      <c r="A139" s="42"/>
      <c r="B139" s="42"/>
      <c r="C139" s="47"/>
      <c r="D139" s="6" t="s">
        <v>349</v>
      </c>
      <c r="E139" s="6" t="s">
        <v>413</v>
      </c>
      <c r="F139" s="12" t="s">
        <v>417</v>
      </c>
      <c r="G139" s="6" t="s">
        <v>11</v>
      </c>
      <c r="H139" s="31">
        <v>47135.1</v>
      </c>
      <c r="I139" s="10">
        <v>42432</v>
      </c>
      <c r="J139" s="7" t="s">
        <v>83</v>
      </c>
    </row>
    <row r="140" spans="1:10" ht="30" hidden="1" customHeight="1" thickBot="1" x14ac:dyDescent="0.3">
      <c r="A140" s="42"/>
      <c r="B140" s="42"/>
      <c r="C140" s="47"/>
      <c r="D140" s="6" t="s">
        <v>349</v>
      </c>
      <c r="E140" s="6" t="s">
        <v>413</v>
      </c>
      <c r="F140" s="12" t="s">
        <v>418</v>
      </c>
      <c r="G140" s="6" t="s">
        <v>11</v>
      </c>
      <c r="H140" s="31">
        <v>47135.1</v>
      </c>
      <c r="I140" s="10">
        <v>42432</v>
      </c>
      <c r="J140" s="7" t="s">
        <v>83</v>
      </c>
    </row>
    <row r="141" spans="1:10" ht="30" hidden="1" customHeight="1" thickBot="1" x14ac:dyDescent="0.3">
      <c r="A141" s="42"/>
      <c r="B141" s="42"/>
      <c r="C141" s="47"/>
      <c r="D141" s="6" t="s">
        <v>349</v>
      </c>
      <c r="E141" s="6" t="s">
        <v>413</v>
      </c>
      <c r="F141" s="12" t="s">
        <v>419</v>
      </c>
      <c r="G141" s="6" t="s">
        <v>11</v>
      </c>
      <c r="H141" s="31">
        <v>47135.1</v>
      </c>
      <c r="I141" s="10">
        <v>42432</v>
      </c>
      <c r="J141" s="7" t="s">
        <v>83</v>
      </c>
    </row>
    <row r="142" spans="1:10" ht="30" hidden="1" customHeight="1" thickBot="1" x14ac:dyDescent="0.3">
      <c r="A142" s="42"/>
      <c r="B142" s="42"/>
      <c r="C142" s="47"/>
      <c r="D142" s="6" t="s">
        <v>349</v>
      </c>
      <c r="E142" s="6" t="s">
        <v>413</v>
      </c>
      <c r="F142" s="12" t="s">
        <v>420</v>
      </c>
      <c r="G142" s="6" t="s">
        <v>11</v>
      </c>
      <c r="H142" s="31">
        <v>47135.1</v>
      </c>
      <c r="I142" s="10">
        <v>42432</v>
      </c>
      <c r="J142" s="7" t="s">
        <v>83</v>
      </c>
    </row>
    <row r="143" spans="1:10" ht="30" hidden="1" customHeight="1" thickBot="1" x14ac:dyDescent="0.3">
      <c r="A143" s="42"/>
      <c r="B143" s="42"/>
      <c r="C143" s="47"/>
      <c r="D143" s="6" t="s">
        <v>349</v>
      </c>
      <c r="E143" s="6" t="s">
        <v>413</v>
      </c>
      <c r="F143" s="12" t="s">
        <v>421</v>
      </c>
      <c r="G143" s="6" t="s">
        <v>11</v>
      </c>
      <c r="H143" s="31">
        <v>47135.1</v>
      </c>
      <c r="I143" s="10">
        <v>42432</v>
      </c>
      <c r="J143" s="7" t="s">
        <v>83</v>
      </c>
    </row>
    <row r="144" spans="1:10" ht="30" hidden="1" customHeight="1" thickBot="1" x14ac:dyDescent="0.3">
      <c r="A144" s="42"/>
      <c r="B144" s="42"/>
      <c r="C144" s="47"/>
      <c r="D144" s="6" t="s">
        <v>349</v>
      </c>
      <c r="E144" s="6" t="s">
        <v>413</v>
      </c>
      <c r="F144" s="12" t="s">
        <v>414</v>
      </c>
      <c r="G144" s="6" t="s">
        <v>11</v>
      </c>
      <c r="H144" s="31">
        <v>47135.1</v>
      </c>
      <c r="I144" s="10">
        <v>42438</v>
      </c>
      <c r="J144" s="7" t="s">
        <v>39</v>
      </c>
    </row>
    <row r="145" spans="1:10" ht="30" hidden="1" customHeight="1" thickBot="1" x14ac:dyDescent="0.3">
      <c r="A145" s="42"/>
      <c r="B145" s="42"/>
      <c r="C145" s="47"/>
      <c r="D145" s="6" t="s">
        <v>349</v>
      </c>
      <c r="E145" s="6" t="s">
        <v>413</v>
      </c>
      <c r="F145" s="12" t="s">
        <v>415</v>
      </c>
      <c r="G145" s="6" t="s">
        <v>11</v>
      </c>
      <c r="H145" s="31">
        <v>47135.1</v>
      </c>
      <c r="I145" s="10">
        <v>42438</v>
      </c>
      <c r="J145" s="7" t="s">
        <v>1102</v>
      </c>
    </row>
    <row r="146" spans="1:10" ht="30" hidden="1" customHeight="1" thickBot="1" x14ac:dyDescent="0.3">
      <c r="A146" s="42"/>
      <c r="B146" s="42"/>
      <c r="C146" s="47"/>
      <c r="D146" s="6" t="s">
        <v>349</v>
      </c>
      <c r="E146" s="6" t="s">
        <v>413</v>
      </c>
      <c r="F146" s="12" t="s">
        <v>21</v>
      </c>
      <c r="G146" s="6" t="s">
        <v>11</v>
      </c>
      <c r="H146" s="31">
        <v>47135.1</v>
      </c>
      <c r="I146" s="10">
        <v>42438</v>
      </c>
      <c r="J146" s="7" t="s">
        <v>23</v>
      </c>
    </row>
    <row r="147" spans="1:10" ht="30" hidden="1" customHeight="1" thickBot="1" x14ac:dyDescent="0.3">
      <c r="A147" s="42"/>
      <c r="B147" s="42"/>
      <c r="C147" s="47"/>
      <c r="D147" s="6" t="s">
        <v>349</v>
      </c>
      <c r="E147" s="6" t="s">
        <v>413</v>
      </c>
      <c r="F147" s="12" t="s">
        <v>21</v>
      </c>
      <c r="G147" s="6" t="s">
        <v>11</v>
      </c>
      <c r="H147" s="31">
        <v>47135.1</v>
      </c>
      <c r="I147" s="10">
        <v>42438</v>
      </c>
      <c r="J147" s="7" t="s">
        <v>23</v>
      </c>
    </row>
    <row r="148" spans="1:10" ht="30" hidden="1" customHeight="1" thickBot="1" x14ac:dyDescent="0.3">
      <c r="A148" s="42"/>
      <c r="B148" s="42"/>
      <c r="C148" s="47"/>
      <c r="D148" s="6" t="s">
        <v>406</v>
      </c>
      <c r="E148" s="6" t="s">
        <v>407</v>
      </c>
      <c r="F148" s="12" t="s">
        <v>21</v>
      </c>
      <c r="G148" s="6" t="s">
        <v>11</v>
      </c>
      <c r="H148" s="31">
        <v>2170.0100000000002</v>
      </c>
      <c r="I148" s="10">
        <v>42478</v>
      </c>
      <c r="J148" s="7" t="s">
        <v>125</v>
      </c>
    </row>
    <row r="149" spans="1:10" ht="30" hidden="1" customHeight="1" thickBot="1" x14ac:dyDescent="0.3">
      <c r="A149" s="42"/>
      <c r="B149" s="42"/>
      <c r="C149" s="47"/>
      <c r="D149" s="6" t="s">
        <v>409</v>
      </c>
      <c r="E149" s="6" t="s">
        <v>408</v>
      </c>
      <c r="F149" s="12" t="s">
        <v>21</v>
      </c>
      <c r="G149" s="6" t="s">
        <v>11</v>
      </c>
      <c r="H149" s="31">
        <v>53499.99</v>
      </c>
      <c r="I149" s="10">
        <v>42478</v>
      </c>
      <c r="J149" s="7" t="s">
        <v>125</v>
      </c>
    </row>
    <row r="150" spans="1:10" ht="30" hidden="1" customHeight="1" thickBot="1" x14ac:dyDescent="0.3">
      <c r="A150" s="42"/>
      <c r="B150" s="42"/>
      <c r="C150" s="47"/>
      <c r="D150" s="6" t="s">
        <v>410</v>
      </c>
      <c r="E150" s="6" t="s">
        <v>411</v>
      </c>
      <c r="F150" s="12" t="s">
        <v>412</v>
      </c>
      <c r="G150" s="6" t="s">
        <v>11</v>
      </c>
      <c r="H150" s="31">
        <v>4500</v>
      </c>
      <c r="I150" s="10">
        <v>42478</v>
      </c>
      <c r="J150" s="7" t="s">
        <v>125</v>
      </c>
    </row>
    <row r="151" spans="1:10" ht="30" hidden="1" customHeight="1" thickBot="1" x14ac:dyDescent="0.3">
      <c r="A151" s="42"/>
      <c r="B151" s="42"/>
      <c r="C151" s="47"/>
      <c r="D151" s="6" t="s">
        <v>33</v>
      </c>
      <c r="E151" s="6" t="s">
        <v>245</v>
      </c>
      <c r="F151" s="12" t="s">
        <v>21</v>
      </c>
      <c r="G151" s="6" t="s">
        <v>11</v>
      </c>
      <c r="H151" s="31">
        <v>7227.63</v>
      </c>
      <c r="I151" s="10">
        <v>42478</v>
      </c>
      <c r="J151" s="7" t="s">
        <v>125</v>
      </c>
    </row>
    <row r="152" spans="1:10" ht="30" hidden="1" customHeight="1" thickBot="1" x14ac:dyDescent="0.3">
      <c r="A152" s="42"/>
      <c r="B152" s="42"/>
      <c r="C152" s="47"/>
      <c r="D152" s="6" t="s">
        <v>63</v>
      </c>
      <c r="E152" s="6" t="s">
        <v>398</v>
      </c>
      <c r="F152" s="12" t="s">
        <v>399</v>
      </c>
      <c r="G152" s="6" t="s">
        <v>11</v>
      </c>
      <c r="H152" s="31">
        <v>119770</v>
      </c>
      <c r="I152" s="10">
        <v>42503</v>
      </c>
      <c r="J152" s="7" t="s">
        <v>361</v>
      </c>
    </row>
    <row r="153" spans="1:10" ht="30" hidden="1" customHeight="1" thickBot="1" x14ac:dyDescent="0.3">
      <c r="A153" s="42"/>
      <c r="B153" s="42"/>
      <c r="C153" s="47"/>
      <c r="D153" s="6" t="s">
        <v>63</v>
      </c>
      <c r="E153" s="6" t="s">
        <v>400</v>
      </c>
      <c r="F153" s="12" t="s">
        <v>401</v>
      </c>
      <c r="G153" s="6" t="s">
        <v>64</v>
      </c>
      <c r="H153" s="31">
        <v>55460</v>
      </c>
      <c r="I153" s="10">
        <v>42503</v>
      </c>
      <c r="J153" s="7" t="s">
        <v>65</v>
      </c>
    </row>
    <row r="154" spans="1:10" ht="30" hidden="1" customHeight="1" thickBot="1" x14ac:dyDescent="0.3">
      <c r="A154" s="42"/>
      <c r="B154" s="42"/>
      <c r="C154" s="47"/>
      <c r="D154" s="6" t="s">
        <v>402</v>
      </c>
      <c r="E154" s="6" t="s">
        <v>403</v>
      </c>
      <c r="F154" s="12" t="s">
        <v>21</v>
      </c>
      <c r="G154" s="6" t="s">
        <v>367</v>
      </c>
      <c r="H154" s="31">
        <v>27597.68</v>
      </c>
      <c r="I154" s="10">
        <v>42503</v>
      </c>
      <c r="J154" s="7" t="s">
        <v>367</v>
      </c>
    </row>
    <row r="155" spans="1:10" ht="30" hidden="1" customHeight="1" thickBot="1" x14ac:dyDescent="0.3">
      <c r="A155" s="42"/>
      <c r="B155" s="42"/>
      <c r="C155" s="47"/>
      <c r="D155" s="6" t="s">
        <v>404</v>
      </c>
      <c r="E155" s="6" t="s">
        <v>405</v>
      </c>
      <c r="F155" s="12" t="s">
        <v>21</v>
      </c>
      <c r="G155" s="6" t="s">
        <v>367</v>
      </c>
      <c r="H155" s="31">
        <v>3079.8</v>
      </c>
      <c r="I155" s="10">
        <v>42503</v>
      </c>
      <c r="J155" s="7" t="s">
        <v>367</v>
      </c>
    </row>
    <row r="156" spans="1:10" ht="30" hidden="1" customHeight="1" thickBot="1" x14ac:dyDescent="0.3">
      <c r="A156" s="42"/>
      <c r="B156" s="42"/>
      <c r="C156" s="47"/>
      <c r="D156" s="6" t="s">
        <v>404</v>
      </c>
      <c r="E156" s="6" t="s">
        <v>405</v>
      </c>
      <c r="F156" s="12" t="s">
        <v>21</v>
      </c>
      <c r="G156" s="6" t="s">
        <v>367</v>
      </c>
      <c r="H156" s="31">
        <v>3079.8</v>
      </c>
      <c r="I156" s="10">
        <v>42503</v>
      </c>
      <c r="J156" s="7" t="s">
        <v>367</v>
      </c>
    </row>
    <row r="157" spans="1:10" ht="30" hidden="1" customHeight="1" thickBot="1" x14ac:dyDescent="0.3">
      <c r="A157" s="42"/>
      <c r="B157" s="42"/>
      <c r="C157" s="47"/>
      <c r="D157" s="6" t="s">
        <v>404</v>
      </c>
      <c r="E157" s="6" t="s">
        <v>405</v>
      </c>
      <c r="F157" s="12" t="s">
        <v>21</v>
      </c>
      <c r="G157" s="6" t="s">
        <v>367</v>
      </c>
      <c r="H157" s="31">
        <v>3079.8</v>
      </c>
      <c r="I157" s="10">
        <v>42503</v>
      </c>
      <c r="J157" s="7" t="s">
        <v>367</v>
      </c>
    </row>
    <row r="158" spans="1:10" ht="30" hidden="1" customHeight="1" thickBot="1" x14ac:dyDescent="0.3">
      <c r="A158" s="42"/>
      <c r="B158" s="42"/>
      <c r="C158" s="47"/>
      <c r="D158" s="6" t="s">
        <v>63</v>
      </c>
      <c r="E158" s="6" t="s">
        <v>398</v>
      </c>
      <c r="F158" s="12" t="s">
        <v>399</v>
      </c>
      <c r="G158" s="6" t="s">
        <v>367</v>
      </c>
      <c r="H158" s="31">
        <v>119770</v>
      </c>
      <c r="I158" s="10">
        <v>42503</v>
      </c>
      <c r="J158" s="7" t="s">
        <v>367</v>
      </c>
    </row>
    <row r="159" spans="1:10" ht="30" hidden="1" customHeight="1" thickBot="1" x14ac:dyDescent="0.3">
      <c r="A159" s="42"/>
      <c r="B159" s="42"/>
      <c r="C159" s="47"/>
      <c r="D159" s="6" t="s">
        <v>33</v>
      </c>
      <c r="E159" s="6" t="s">
        <v>397</v>
      </c>
      <c r="F159" s="12" t="s">
        <v>21</v>
      </c>
      <c r="G159" s="6" t="s">
        <v>11</v>
      </c>
      <c r="H159" s="31">
        <v>4552.4399999999996</v>
      </c>
      <c r="I159" s="10">
        <v>42588</v>
      </c>
      <c r="J159" s="7" t="s">
        <v>383</v>
      </c>
    </row>
    <row r="160" spans="1:10" ht="30" hidden="1" customHeight="1" thickBot="1" x14ac:dyDescent="0.3">
      <c r="A160" s="42"/>
      <c r="B160" s="42"/>
      <c r="C160" s="47"/>
      <c r="D160" s="6" t="s">
        <v>33</v>
      </c>
      <c r="E160" s="6" t="s">
        <v>397</v>
      </c>
      <c r="F160" s="12" t="s">
        <v>21</v>
      </c>
      <c r="G160" s="6" t="s">
        <v>11</v>
      </c>
      <c r="H160" s="31">
        <v>4552.4399999999996</v>
      </c>
      <c r="I160" s="10">
        <v>42588</v>
      </c>
      <c r="J160" s="7" t="s">
        <v>383</v>
      </c>
    </row>
    <row r="161" spans="1:10" ht="30" hidden="1" customHeight="1" thickBot="1" x14ac:dyDescent="0.3">
      <c r="A161" s="42"/>
      <c r="B161" s="42"/>
      <c r="C161" s="47"/>
      <c r="D161" s="6" t="s">
        <v>395</v>
      </c>
      <c r="E161" s="6" t="s">
        <v>396</v>
      </c>
      <c r="F161" s="12" t="s">
        <v>21</v>
      </c>
      <c r="G161" s="6" t="s">
        <v>11</v>
      </c>
      <c r="H161" s="31">
        <v>44822.3</v>
      </c>
      <c r="I161" s="10">
        <v>42655</v>
      </c>
      <c r="J161" s="7" t="s">
        <v>167</v>
      </c>
    </row>
    <row r="162" spans="1:10" ht="30" hidden="1" customHeight="1" thickBot="1" x14ac:dyDescent="0.3">
      <c r="A162" s="42"/>
      <c r="B162" s="42"/>
      <c r="C162" s="47"/>
      <c r="D162" s="6" t="s">
        <v>393</v>
      </c>
      <c r="E162" s="6" t="s">
        <v>394</v>
      </c>
      <c r="F162" s="12" t="s">
        <v>21</v>
      </c>
      <c r="G162" s="6" t="s">
        <v>11</v>
      </c>
      <c r="H162" s="31">
        <v>6844</v>
      </c>
      <c r="I162" s="10">
        <v>42682</v>
      </c>
      <c r="J162" s="7" t="s">
        <v>180</v>
      </c>
    </row>
    <row r="163" spans="1:10" ht="30" hidden="1" customHeight="1" thickBot="1" x14ac:dyDescent="0.3">
      <c r="A163" s="42"/>
      <c r="B163" s="42"/>
      <c r="C163" s="47"/>
      <c r="D163" s="6" t="s">
        <v>373</v>
      </c>
      <c r="E163" s="6" t="s">
        <v>21</v>
      </c>
      <c r="F163" s="12" t="s">
        <v>21</v>
      </c>
      <c r="G163" s="6" t="s">
        <v>11</v>
      </c>
      <c r="H163" s="31">
        <v>4248</v>
      </c>
      <c r="I163" s="10">
        <v>42709</v>
      </c>
      <c r="J163" s="7" t="s">
        <v>341</v>
      </c>
    </row>
    <row r="164" spans="1:10" ht="30" hidden="1" customHeight="1" thickBot="1" x14ac:dyDescent="0.3">
      <c r="A164" s="42"/>
      <c r="B164" s="42"/>
      <c r="C164" s="47"/>
      <c r="D164" s="6" t="s">
        <v>377</v>
      </c>
      <c r="E164" s="6" t="s">
        <v>21</v>
      </c>
      <c r="F164" s="12" t="s">
        <v>21</v>
      </c>
      <c r="G164" s="6" t="s">
        <v>11</v>
      </c>
      <c r="H164" s="31">
        <v>41300</v>
      </c>
      <c r="I164" s="10">
        <v>42709</v>
      </c>
      <c r="J164" s="7" t="s">
        <v>83</v>
      </c>
    </row>
    <row r="165" spans="1:10" ht="30" hidden="1" customHeight="1" thickBot="1" x14ac:dyDescent="0.3">
      <c r="A165" s="42"/>
      <c r="B165" s="42"/>
      <c r="C165" s="47"/>
      <c r="D165" s="6" t="s">
        <v>378</v>
      </c>
      <c r="E165" s="6" t="s">
        <v>21</v>
      </c>
      <c r="F165" s="12" t="s">
        <v>21</v>
      </c>
      <c r="G165" s="6" t="s">
        <v>11</v>
      </c>
      <c r="H165" s="31">
        <v>5900</v>
      </c>
      <c r="I165" s="10">
        <v>42709</v>
      </c>
      <c r="J165" s="7" t="s">
        <v>83</v>
      </c>
    </row>
    <row r="166" spans="1:10" ht="30" hidden="1" customHeight="1" thickBot="1" x14ac:dyDescent="0.3">
      <c r="A166" s="42"/>
      <c r="B166" s="42"/>
      <c r="C166" s="47"/>
      <c r="D166" s="6" t="s">
        <v>379</v>
      </c>
      <c r="E166" s="6" t="s">
        <v>21</v>
      </c>
      <c r="F166" s="12" t="s">
        <v>21</v>
      </c>
      <c r="G166" s="6" t="s">
        <v>11</v>
      </c>
      <c r="H166" s="31">
        <v>6962</v>
      </c>
      <c r="I166" s="10">
        <v>42709</v>
      </c>
      <c r="J166" s="7" t="s">
        <v>83</v>
      </c>
    </row>
    <row r="167" spans="1:10" ht="30" hidden="1" customHeight="1" thickBot="1" x14ac:dyDescent="0.3">
      <c r="A167" s="42"/>
      <c r="B167" s="42"/>
      <c r="C167" s="47"/>
      <c r="D167" s="6" t="s">
        <v>380</v>
      </c>
      <c r="E167" s="6" t="s">
        <v>21</v>
      </c>
      <c r="F167" s="12" t="s">
        <v>21</v>
      </c>
      <c r="G167" s="6" t="s">
        <v>11</v>
      </c>
      <c r="H167" s="31">
        <v>4484</v>
      </c>
      <c r="I167" s="10">
        <v>42709</v>
      </c>
      <c r="J167" s="7" t="s">
        <v>83</v>
      </c>
    </row>
    <row r="168" spans="1:10" ht="30" hidden="1" customHeight="1" thickBot="1" x14ac:dyDescent="0.3">
      <c r="A168" s="42"/>
      <c r="B168" s="42"/>
      <c r="C168" s="47"/>
      <c r="D168" s="6" t="s">
        <v>380</v>
      </c>
      <c r="E168" s="6" t="s">
        <v>21</v>
      </c>
      <c r="F168" s="12" t="s">
        <v>21</v>
      </c>
      <c r="G168" s="6" t="s">
        <v>11</v>
      </c>
      <c r="H168" s="31">
        <v>4484</v>
      </c>
      <c r="I168" s="10">
        <v>42709</v>
      </c>
      <c r="J168" s="7" t="s">
        <v>83</v>
      </c>
    </row>
    <row r="169" spans="1:10" ht="30" hidden="1" customHeight="1" thickBot="1" x14ac:dyDescent="0.3">
      <c r="A169" s="42"/>
      <c r="B169" s="42"/>
      <c r="C169" s="47"/>
      <c r="D169" s="6" t="s">
        <v>381</v>
      </c>
      <c r="E169" s="6" t="s">
        <v>21</v>
      </c>
      <c r="F169" s="12" t="s">
        <v>21</v>
      </c>
      <c r="G169" s="6" t="s">
        <v>11</v>
      </c>
      <c r="H169" s="31">
        <v>4484</v>
      </c>
      <c r="I169" s="10">
        <v>42709</v>
      </c>
      <c r="J169" s="7" t="s">
        <v>83</v>
      </c>
    </row>
    <row r="170" spans="1:10" ht="30" hidden="1" customHeight="1" thickBot="1" x14ac:dyDescent="0.3">
      <c r="A170" s="42"/>
      <c r="B170" s="42"/>
      <c r="C170" s="47"/>
      <c r="D170" s="6" t="s">
        <v>381</v>
      </c>
      <c r="E170" s="6" t="s">
        <v>21</v>
      </c>
      <c r="F170" s="12" t="s">
        <v>21</v>
      </c>
      <c r="G170" s="6" t="s">
        <v>11</v>
      </c>
      <c r="H170" s="31">
        <v>4484</v>
      </c>
      <c r="I170" s="10">
        <v>42709</v>
      </c>
      <c r="J170" s="7" t="s">
        <v>83</v>
      </c>
    </row>
    <row r="171" spans="1:10" ht="30" hidden="1" customHeight="1" thickBot="1" x14ac:dyDescent="0.3">
      <c r="A171" s="42"/>
      <c r="B171" s="42"/>
      <c r="C171" s="47"/>
      <c r="D171" s="6" t="s">
        <v>381</v>
      </c>
      <c r="E171" s="6" t="s">
        <v>21</v>
      </c>
      <c r="F171" s="12" t="s">
        <v>21</v>
      </c>
      <c r="G171" s="6" t="s">
        <v>11</v>
      </c>
      <c r="H171" s="31">
        <v>4484</v>
      </c>
      <c r="I171" s="10">
        <v>42709</v>
      </c>
      <c r="J171" s="7" t="s">
        <v>83</v>
      </c>
    </row>
    <row r="172" spans="1:10" ht="30" hidden="1" customHeight="1" thickBot="1" x14ac:dyDescent="0.3">
      <c r="A172" s="42"/>
      <c r="B172" s="42"/>
      <c r="C172" s="47"/>
      <c r="D172" s="6" t="s">
        <v>381</v>
      </c>
      <c r="E172" s="6" t="s">
        <v>21</v>
      </c>
      <c r="F172" s="12" t="s">
        <v>21</v>
      </c>
      <c r="G172" s="6" t="s">
        <v>11</v>
      </c>
      <c r="H172" s="31">
        <v>4484</v>
      </c>
      <c r="I172" s="10">
        <v>42709</v>
      </c>
      <c r="J172" s="7" t="s">
        <v>83</v>
      </c>
    </row>
    <row r="173" spans="1:10" ht="30" hidden="1" customHeight="1" thickBot="1" x14ac:dyDescent="0.3">
      <c r="A173" s="42"/>
      <c r="B173" s="42"/>
      <c r="C173" s="47"/>
      <c r="D173" s="6" t="s">
        <v>33</v>
      </c>
      <c r="E173" s="6" t="s">
        <v>245</v>
      </c>
      <c r="F173" s="12" t="s">
        <v>21</v>
      </c>
      <c r="G173" s="6" t="s">
        <v>11</v>
      </c>
      <c r="H173" s="31">
        <v>7227.63</v>
      </c>
      <c r="I173" s="10">
        <v>42709</v>
      </c>
      <c r="J173" s="7" t="s">
        <v>39</v>
      </c>
    </row>
    <row r="174" spans="1:10" ht="30" hidden="1" customHeight="1" thickBot="1" x14ac:dyDescent="0.3">
      <c r="A174" s="42"/>
      <c r="B174" s="42"/>
      <c r="C174" s="47"/>
      <c r="D174" s="6" t="s">
        <v>208</v>
      </c>
      <c r="E174" s="6" t="s">
        <v>382</v>
      </c>
      <c r="F174" s="12" t="s">
        <v>21</v>
      </c>
      <c r="G174" s="6" t="s">
        <v>11</v>
      </c>
      <c r="H174" s="31">
        <v>6490</v>
      </c>
      <c r="I174" s="10">
        <v>42709</v>
      </c>
      <c r="J174" s="7" t="s">
        <v>383</v>
      </c>
    </row>
    <row r="175" spans="1:10" ht="30" hidden="1" customHeight="1" thickBot="1" x14ac:dyDescent="0.3">
      <c r="A175" s="42"/>
      <c r="B175" s="42"/>
      <c r="C175" s="47"/>
      <c r="D175" s="6" t="s">
        <v>384</v>
      </c>
      <c r="E175" s="6" t="s">
        <v>21</v>
      </c>
      <c r="F175" s="12" t="s">
        <v>21</v>
      </c>
      <c r="G175" s="6" t="s">
        <v>11</v>
      </c>
      <c r="H175" s="31">
        <v>5445.7</v>
      </c>
      <c r="I175" s="10">
        <v>42709</v>
      </c>
      <c r="J175" s="7" t="s">
        <v>39</v>
      </c>
    </row>
    <row r="176" spans="1:10" ht="30" hidden="1" customHeight="1" thickBot="1" x14ac:dyDescent="0.3">
      <c r="A176" s="42"/>
      <c r="B176" s="42"/>
      <c r="C176" s="47"/>
      <c r="D176" s="6" t="s">
        <v>374</v>
      </c>
      <c r="E176" s="6" t="s">
        <v>21</v>
      </c>
      <c r="F176" s="12" t="s">
        <v>21</v>
      </c>
      <c r="G176" s="6" t="s">
        <v>11</v>
      </c>
      <c r="H176" s="31">
        <v>5264.98</v>
      </c>
      <c r="I176" s="10">
        <v>42709</v>
      </c>
      <c r="J176" s="7" t="s">
        <v>39</v>
      </c>
    </row>
    <row r="177" spans="1:10" ht="30" hidden="1" customHeight="1" thickBot="1" x14ac:dyDescent="0.3">
      <c r="A177" s="42"/>
      <c r="B177" s="42"/>
      <c r="C177" s="47"/>
      <c r="D177" s="6" t="s">
        <v>385</v>
      </c>
      <c r="E177" s="6" t="s">
        <v>386</v>
      </c>
      <c r="F177" s="12" t="s">
        <v>21</v>
      </c>
      <c r="G177" s="6" t="s">
        <v>11</v>
      </c>
      <c r="H177" s="31">
        <v>11798.82</v>
      </c>
      <c r="I177" s="10">
        <v>42709</v>
      </c>
      <c r="J177" s="7" t="s">
        <v>166</v>
      </c>
    </row>
    <row r="178" spans="1:10" ht="30" hidden="1" customHeight="1" thickBot="1" x14ac:dyDescent="0.3">
      <c r="A178" s="42"/>
      <c r="B178" s="42"/>
      <c r="C178" s="47"/>
      <c r="D178" s="6" t="s">
        <v>385</v>
      </c>
      <c r="E178" s="6" t="s">
        <v>386</v>
      </c>
      <c r="F178" s="12" t="s">
        <v>21</v>
      </c>
      <c r="G178" s="6" t="s">
        <v>11</v>
      </c>
      <c r="H178" s="31">
        <v>11798.82</v>
      </c>
      <c r="I178" s="10">
        <v>42709</v>
      </c>
      <c r="J178" s="7" t="s">
        <v>166</v>
      </c>
    </row>
    <row r="179" spans="1:10" ht="30" hidden="1" customHeight="1" thickBot="1" x14ac:dyDescent="0.3">
      <c r="A179" s="42"/>
      <c r="B179" s="42"/>
      <c r="C179" s="47"/>
      <c r="D179" s="6" t="s">
        <v>387</v>
      </c>
      <c r="E179" s="6" t="s">
        <v>21</v>
      </c>
      <c r="F179" s="12" t="s">
        <v>21</v>
      </c>
      <c r="G179" s="6" t="s">
        <v>367</v>
      </c>
      <c r="H179" s="31">
        <v>2979.5</v>
      </c>
      <c r="I179" s="10">
        <v>42709</v>
      </c>
      <c r="J179" s="7" t="s">
        <v>367</v>
      </c>
    </row>
    <row r="180" spans="1:10" ht="30" hidden="1" customHeight="1" thickBot="1" x14ac:dyDescent="0.3">
      <c r="A180" s="42"/>
      <c r="B180" s="42"/>
      <c r="C180" s="47"/>
      <c r="D180" s="6" t="s">
        <v>387</v>
      </c>
      <c r="E180" s="6" t="s">
        <v>21</v>
      </c>
      <c r="F180" s="12" t="s">
        <v>21</v>
      </c>
      <c r="G180" s="6" t="s">
        <v>367</v>
      </c>
      <c r="H180" s="31">
        <v>2979.5</v>
      </c>
      <c r="I180" s="10">
        <v>42709</v>
      </c>
      <c r="J180" s="7" t="s">
        <v>367</v>
      </c>
    </row>
    <row r="181" spans="1:10" ht="30" hidden="1" customHeight="1" thickBot="1" x14ac:dyDescent="0.3">
      <c r="A181" s="42"/>
      <c r="B181" s="42"/>
      <c r="C181" s="47"/>
      <c r="D181" s="6" t="s">
        <v>387</v>
      </c>
      <c r="E181" s="6" t="s">
        <v>21</v>
      </c>
      <c r="F181" s="12" t="s">
        <v>21</v>
      </c>
      <c r="G181" s="6" t="s">
        <v>367</v>
      </c>
      <c r="H181" s="31">
        <v>2979.5</v>
      </c>
      <c r="I181" s="10">
        <v>42709</v>
      </c>
      <c r="J181" s="7" t="s">
        <v>367</v>
      </c>
    </row>
    <row r="182" spans="1:10" ht="30" hidden="1" customHeight="1" thickBot="1" x14ac:dyDescent="0.3">
      <c r="A182" s="42"/>
      <c r="B182" s="42"/>
      <c r="C182" s="47"/>
      <c r="D182" s="6" t="s">
        <v>387</v>
      </c>
      <c r="E182" s="6" t="s">
        <v>21</v>
      </c>
      <c r="F182" s="12" t="s">
        <v>21</v>
      </c>
      <c r="G182" s="6" t="s">
        <v>367</v>
      </c>
      <c r="H182" s="31">
        <v>2979.5</v>
      </c>
      <c r="I182" s="10">
        <v>42709</v>
      </c>
      <c r="J182" s="7" t="s">
        <v>367</v>
      </c>
    </row>
    <row r="183" spans="1:10" ht="30" hidden="1" customHeight="1" thickBot="1" x14ac:dyDescent="0.3">
      <c r="A183" s="42"/>
      <c r="B183" s="42"/>
      <c r="C183" s="47"/>
      <c r="D183" s="6" t="s">
        <v>387</v>
      </c>
      <c r="E183" s="6" t="s">
        <v>21</v>
      </c>
      <c r="F183" s="12" t="s">
        <v>21</v>
      </c>
      <c r="G183" s="6" t="s">
        <v>367</v>
      </c>
      <c r="H183" s="31">
        <v>2979.5</v>
      </c>
      <c r="I183" s="10">
        <v>42709</v>
      </c>
      <c r="J183" s="7" t="s">
        <v>367</v>
      </c>
    </row>
    <row r="184" spans="1:10" ht="30" hidden="1" customHeight="1" thickBot="1" x14ac:dyDescent="0.3">
      <c r="A184" s="42"/>
      <c r="B184" s="42"/>
      <c r="C184" s="47"/>
      <c r="D184" s="6" t="s">
        <v>387</v>
      </c>
      <c r="E184" s="6" t="s">
        <v>21</v>
      </c>
      <c r="F184" s="12" t="s">
        <v>21</v>
      </c>
      <c r="G184" s="6" t="s">
        <v>367</v>
      </c>
      <c r="H184" s="31">
        <v>2979.5</v>
      </c>
      <c r="I184" s="10">
        <v>42709</v>
      </c>
      <c r="J184" s="7" t="s">
        <v>367</v>
      </c>
    </row>
    <row r="185" spans="1:10" ht="30" hidden="1" customHeight="1" thickBot="1" x14ac:dyDescent="0.3">
      <c r="A185" s="42"/>
      <c r="B185" s="42"/>
      <c r="C185" s="47"/>
      <c r="D185" s="6" t="s">
        <v>387</v>
      </c>
      <c r="E185" s="6" t="s">
        <v>21</v>
      </c>
      <c r="F185" s="12" t="s">
        <v>21</v>
      </c>
      <c r="G185" s="6" t="s">
        <v>367</v>
      </c>
      <c r="H185" s="31">
        <v>2979.5</v>
      </c>
      <c r="I185" s="10">
        <v>42709</v>
      </c>
      <c r="J185" s="7" t="s">
        <v>367</v>
      </c>
    </row>
    <row r="186" spans="1:10" ht="30" hidden="1" customHeight="1" thickBot="1" x14ac:dyDescent="0.3">
      <c r="A186" s="42"/>
      <c r="B186" s="42"/>
      <c r="C186" s="47"/>
      <c r="D186" s="6" t="s">
        <v>387</v>
      </c>
      <c r="E186" s="6" t="s">
        <v>21</v>
      </c>
      <c r="F186" s="12" t="s">
        <v>21</v>
      </c>
      <c r="G186" s="6" t="s">
        <v>367</v>
      </c>
      <c r="H186" s="31">
        <v>2979.5</v>
      </c>
      <c r="I186" s="10">
        <v>42709</v>
      </c>
      <c r="J186" s="7" t="s">
        <v>367</v>
      </c>
    </row>
    <row r="187" spans="1:10" ht="30" hidden="1" customHeight="1" thickBot="1" x14ac:dyDescent="0.3">
      <c r="A187" s="42"/>
      <c r="B187" s="42"/>
      <c r="C187" s="47"/>
      <c r="D187" s="6" t="s">
        <v>387</v>
      </c>
      <c r="E187" s="6" t="s">
        <v>21</v>
      </c>
      <c r="F187" s="12" t="s">
        <v>21</v>
      </c>
      <c r="G187" s="6" t="s">
        <v>367</v>
      </c>
      <c r="H187" s="31">
        <v>2979.5</v>
      </c>
      <c r="I187" s="10">
        <v>42709</v>
      </c>
      <c r="J187" s="7" t="s">
        <v>367</v>
      </c>
    </row>
    <row r="188" spans="1:10" ht="30" hidden="1" customHeight="1" thickBot="1" x14ac:dyDescent="0.3">
      <c r="A188" s="42"/>
      <c r="B188" s="42"/>
      <c r="C188" s="47"/>
      <c r="D188" s="6" t="s">
        <v>387</v>
      </c>
      <c r="E188" s="6" t="s">
        <v>21</v>
      </c>
      <c r="F188" s="12" t="s">
        <v>21</v>
      </c>
      <c r="G188" s="6" t="s">
        <v>367</v>
      </c>
      <c r="H188" s="31">
        <v>2979.5</v>
      </c>
      <c r="I188" s="10">
        <v>42709</v>
      </c>
      <c r="J188" s="7" t="s">
        <v>367</v>
      </c>
    </row>
    <row r="189" spans="1:10" ht="30" hidden="1" customHeight="1" thickBot="1" x14ac:dyDescent="0.3">
      <c r="A189" s="42"/>
      <c r="B189" s="42"/>
      <c r="C189" s="47"/>
      <c r="D189" s="6" t="s">
        <v>387</v>
      </c>
      <c r="E189" s="6" t="s">
        <v>21</v>
      </c>
      <c r="F189" s="12" t="s">
        <v>21</v>
      </c>
      <c r="G189" s="6" t="s">
        <v>367</v>
      </c>
      <c r="H189" s="31">
        <v>2979.5</v>
      </c>
      <c r="I189" s="10">
        <v>42709</v>
      </c>
      <c r="J189" s="7" t="s">
        <v>367</v>
      </c>
    </row>
    <row r="190" spans="1:10" ht="30" hidden="1" customHeight="1" thickBot="1" x14ac:dyDescent="0.3">
      <c r="A190" s="42"/>
      <c r="B190" s="42"/>
      <c r="C190" s="47"/>
      <c r="D190" s="6" t="s">
        <v>387</v>
      </c>
      <c r="E190" s="6" t="s">
        <v>21</v>
      </c>
      <c r="F190" s="12" t="s">
        <v>21</v>
      </c>
      <c r="G190" s="6" t="s">
        <v>367</v>
      </c>
      <c r="H190" s="31">
        <v>2979.5</v>
      </c>
      <c r="I190" s="10">
        <v>42709</v>
      </c>
      <c r="J190" s="7" t="s">
        <v>367</v>
      </c>
    </row>
    <row r="191" spans="1:10" ht="30" hidden="1" customHeight="1" thickBot="1" x14ac:dyDescent="0.3">
      <c r="A191" s="42"/>
      <c r="B191" s="42"/>
      <c r="C191" s="47"/>
      <c r="D191" s="6" t="s">
        <v>387</v>
      </c>
      <c r="E191" s="6" t="s">
        <v>21</v>
      </c>
      <c r="F191" s="12" t="s">
        <v>21</v>
      </c>
      <c r="G191" s="6" t="s">
        <v>367</v>
      </c>
      <c r="H191" s="31">
        <v>2979.5</v>
      </c>
      <c r="I191" s="10">
        <v>42709</v>
      </c>
      <c r="J191" s="7" t="s">
        <v>367</v>
      </c>
    </row>
    <row r="192" spans="1:10" ht="30" hidden="1" customHeight="1" thickBot="1" x14ac:dyDescent="0.3">
      <c r="A192" s="42"/>
      <c r="B192" s="42"/>
      <c r="C192" s="47"/>
      <c r="D192" s="6" t="s">
        <v>387</v>
      </c>
      <c r="E192" s="6" t="s">
        <v>21</v>
      </c>
      <c r="F192" s="12" t="s">
        <v>21</v>
      </c>
      <c r="G192" s="6" t="s">
        <v>367</v>
      </c>
      <c r="H192" s="31">
        <v>2979.5</v>
      </c>
      <c r="I192" s="10">
        <v>42709</v>
      </c>
      <c r="J192" s="7" t="s">
        <v>367</v>
      </c>
    </row>
    <row r="193" spans="1:10" ht="30" hidden="1" customHeight="1" thickBot="1" x14ac:dyDescent="0.3">
      <c r="A193" s="42"/>
      <c r="B193" s="42"/>
      <c r="C193" s="47"/>
      <c r="D193" s="6" t="s">
        <v>387</v>
      </c>
      <c r="E193" s="6" t="s">
        <v>21</v>
      </c>
      <c r="F193" s="12" t="s">
        <v>21</v>
      </c>
      <c r="G193" s="6" t="s">
        <v>367</v>
      </c>
      <c r="H193" s="31">
        <v>2979.5</v>
      </c>
      <c r="I193" s="10">
        <v>42709</v>
      </c>
      <c r="J193" s="7" t="s">
        <v>367</v>
      </c>
    </row>
    <row r="194" spans="1:10" ht="30" hidden="1" customHeight="1" thickBot="1" x14ac:dyDescent="0.3">
      <c r="A194" s="42"/>
      <c r="B194" s="42"/>
      <c r="C194" s="47"/>
      <c r="D194" s="6" t="s">
        <v>388</v>
      </c>
      <c r="E194" s="6" t="s">
        <v>389</v>
      </c>
      <c r="F194" s="12" t="s">
        <v>21</v>
      </c>
      <c r="G194" s="6" t="s">
        <v>367</v>
      </c>
      <c r="H194" s="31">
        <v>405</v>
      </c>
      <c r="I194" s="10">
        <v>42709</v>
      </c>
      <c r="J194" s="7" t="s">
        <v>367</v>
      </c>
    </row>
    <row r="195" spans="1:10" ht="30" hidden="1" customHeight="1" thickBot="1" x14ac:dyDescent="0.3">
      <c r="A195" s="42"/>
      <c r="B195" s="42"/>
      <c r="C195" s="47"/>
      <c r="D195" s="6" t="s">
        <v>388</v>
      </c>
      <c r="E195" s="6" t="s">
        <v>389</v>
      </c>
      <c r="F195" s="12" t="s">
        <v>21</v>
      </c>
      <c r="G195" s="6" t="s">
        <v>367</v>
      </c>
      <c r="H195" s="31">
        <v>405</v>
      </c>
      <c r="I195" s="10">
        <v>42709</v>
      </c>
      <c r="J195" s="7" t="s">
        <v>367</v>
      </c>
    </row>
    <row r="196" spans="1:10" ht="30" hidden="1" customHeight="1" thickBot="1" x14ac:dyDescent="0.3">
      <c r="A196" s="42"/>
      <c r="B196" s="42"/>
      <c r="C196" s="47"/>
      <c r="D196" s="6" t="s">
        <v>388</v>
      </c>
      <c r="E196" s="6" t="s">
        <v>389</v>
      </c>
      <c r="F196" s="12" t="s">
        <v>21</v>
      </c>
      <c r="G196" s="6" t="s">
        <v>367</v>
      </c>
      <c r="H196" s="31">
        <v>405</v>
      </c>
      <c r="I196" s="10">
        <v>42709</v>
      </c>
      <c r="J196" s="7" t="s">
        <v>367</v>
      </c>
    </row>
    <row r="197" spans="1:10" ht="30" hidden="1" customHeight="1" thickBot="1" x14ac:dyDescent="0.3">
      <c r="A197" s="42"/>
      <c r="B197" s="42"/>
      <c r="C197" s="47"/>
      <c r="D197" s="6" t="s">
        <v>388</v>
      </c>
      <c r="E197" s="6" t="s">
        <v>389</v>
      </c>
      <c r="F197" s="12" t="s">
        <v>21</v>
      </c>
      <c r="G197" s="6" t="s">
        <v>367</v>
      </c>
      <c r="H197" s="31">
        <v>405</v>
      </c>
      <c r="I197" s="10">
        <v>42709</v>
      </c>
      <c r="J197" s="7" t="s">
        <v>367</v>
      </c>
    </row>
    <row r="198" spans="1:10" ht="30" hidden="1" customHeight="1" thickBot="1" x14ac:dyDescent="0.3">
      <c r="A198" s="42"/>
      <c r="B198" s="42"/>
      <c r="C198" s="47"/>
      <c r="D198" s="6" t="s">
        <v>388</v>
      </c>
      <c r="E198" s="6" t="s">
        <v>389</v>
      </c>
      <c r="F198" s="12" t="s">
        <v>21</v>
      </c>
      <c r="G198" s="6" t="s">
        <v>367</v>
      </c>
      <c r="H198" s="31">
        <v>405</v>
      </c>
      <c r="I198" s="10">
        <v>42709</v>
      </c>
      <c r="J198" s="7" t="s">
        <v>367</v>
      </c>
    </row>
    <row r="199" spans="1:10" ht="30" hidden="1" customHeight="1" thickBot="1" x14ac:dyDescent="0.3">
      <c r="A199" s="42"/>
      <c r="B199" s="42"/>
      <c r="C199" s="47"/>
      <c r="D199" s="6" t="s">
        <v>388</v>
      </c>
      <c r="E199" s="6" t="s">
        <v>389</v>
      </c>
      <c r="F199" s="12" t="s">
        <v>21</v>
      </c>
      <c r="G199" s="6" t="s">
        <v>367</v>
      </c>
      <c r="H199" s="31">
        <v>405</v>
      </c>
      <c r="I199" s="10">
        <v>42709</v>
      </c>
      <c r="J199" s="7" t="s">
        <v>367</v>
      </c>
    </row>
    <row r="200" spans="1:10" ht="30" hidden="1" customHeight="1" thickBot="1" x14ac:dyDescent="0.3">
      <c r="A200" s="42"/>
      <c r="B200" s="42"/>
      <c r="C200" s="47"/>
      <c r="D200" s="6" t="s">
        <v>388</v>
      </c>
      <c r="E200" s="6" t="s">
        <v>389</v>
      </c>
      <c r="F200" s="12" t="s">
        <v>21</v>
      </c>
      <c r="G200" s="6" t="s">
        <v>367</v>
      </c>
      <c r="H200" s="31">
        <v>405</v>
      </c>
      <c r="I200" s="10">
        <v>42709</v>
      </c>
      <c r="J200" s="7" t="s">
        <v>367</v>
      </c>
    </row>
    <row r="201" spans="1:10" ht="30" hidden="1" customHeight="1" thickBot="1" x14ac:dyDescent="0.3">
      <c r="A201" s="42"/>
      <c r="B201" s="42"/>
      <c r="C201" s="47"/>
      <c r="D201" s="6" t="s">
        <v>388</v>
      </c>
      <c r="E201" s="6" t="s">
        <v>389</v>
      </c>
      <c r="F201" s="12" t="s">
        <v>21</v>
      </c>
      <c r="G201" s="6" t="s">
        <v>367</v>
      </c>
      <c r="H201" s="31">
        <v>405</v>
      </c>
      <c r="I201" s="10">
        <v>42709</v>
      </c>
      <c r="J201" s="7" t="s">
        <v>367</v>
      </c>
    </row>
    <row r="202" spans="1:10" ht="30" hidden="1" customHeight="1" thickBot="1" x14ac:dyDescent="0.3">
      <c r="A202" s="42"/>
      <c r="B202" s="42"/>
      <c r="C202" s="47"/>
      <c r="D202" s="6" t="s">
        <v>388</v>
      </c>
      <c r="E202" s="6" t="s">
        <v>389</v>
      </c>
      <c r="F202" s="12" t="s">
        <v>21</v>
      </c>
      <c r="G202" s="6" t="s">
        <v>367</v>
      </c>
      <c r="H202" s="31">
        <v>405</v>
      </c>
      <c r="I202" s="10">
        <v>42709</v>
      </c>
      <c r="J202" s="7" t="s">
        <v>367</v>
      </c>
    </row>
    <row r="203" spans="1:10" ht="30" hidden="1" customHeight="1" thickBot="1" x14ac:dyDescent="0.3">
      <c r="A203" s="42"/>
      <c r="B203" s="42"/>
      <c r="C203" s="47"/>
      <c r="D203" s="6" t="s">
        <v>388</v>
      </c>
      <c r="E203" s="6" t="s">
        <v>389</v>
      </c>
      <c r="F203" s="12" t="s">
        <v>21</v>
      </c>
      <c r="G203" s="6" t="s">
        <v>367</v>
      </c>
      <c r="H203" s="31">
        <v>405</v>
      </c>
      <c r="I203" s="10">
        <v>42709</v>
      </c>
      <c r="J203" s="7" t="s">
        <v>367</v>
      </c>
    </row>
    <row r="204" spans="1:10" ht="30" hidden="1" customHeight="1" thickBot="1" x14ac:dyDescent="0.3">
      <c r="A204" s="42"/>
      <c r="B204" s="42"/>
      <c r="C204" s="47"/>
      <c r="D204" s="6" t="s">
        <v>388</v>
      </c>
      <c r="E204" s="6" t="s">
        <v>389</v>
      </c>
      <c r="F204" s="12" t="s">
        <v>21</v>
      </c>
      <c r="G204" s="6" t="s">
        <v>367</v>
      </c>
      <c r="H204" s="31">
        <v>405</v>
      </c>
      <c r="I204" s="10">
        <v>42709</v>
      </c>
      <c r="J204" s="7" t="s">
        <v>367</v>
      </c>
    </row>
    <row r="205" spans="1:10" ht="30" hidden="1" customHeight="1" thickBot="1" x14ac:dyDescent="0.3">
      <c r="A205" s="42"/>
      <c r="B205" s="42"/>
      <c r="C205" s="47"/>
      <c r="D205" s="6" t="s">
        <v>388</v>
      </c>
      <c r="E205" s="6" t="s">
        <v>389</v>
      </c>
      <c r="F205" s="12" t="s">
        <v>21</v>
      </c>
      <c r="G205" s="6" t="s">
        <v>367</v>
      </c>
      <c r="H205" s="31">
        <v>405</v>
      </c>
      <c r="I205" s="10">
        <v>42709</v>
      </c>
      <c r="J205" s="7" t="s">
        <v>367</v>
      </c>
    </row>
    <row r="206" spans="1:10" ht="30" hidden="1" customHeight="1" thickBot="1" x14ac:dyDescent="0.3">
      <c r="A206" s="42"/>
      <c r="B206" s="42"/>
      <c r="C206" s="47"/>
      <c r="D206" s="6" t="s">
        <v>388</v>
      </c>
      <c r="E206" s="6" t="s">
        <v>389</v>
      </c>
      <c r="F206" s="12" t="s">
        <v>21</v>
      </c>
      <c r="G206" s="6" t="s">
        <v>367</v>
      </c>
      <c r="H206" s="31">
        <v>405</v>
      </c>
      <c r="I206" s="10">
        <v>42709</v>
      </c>
      <c r="J206" s="7" t="s">
        <v>367</v>
      </c>
    </row>
    <row r="207" spans="1:10" ht="30" hidden="1" customHeight="1" thickBot="1" x14ac:dyDescent="0.3">
      <c r="A207" s="42"/>
      <c r="B207" s="42"/>
      <c r="C207" s="47"/>
      <c r="D207" s="6" t="s">
        <v>388</v>
      </c>
      <c r="E207" s="6" t="s">
        <v>389</v>
      </c>
      <c r="F207" s="12" t="s">
        <v>21</v>
      </c>
      <c r="G207" s="6" t="s">
        <v>367</v>
      </c>
      <c r="H207" s="31">
        <v>405</v>
      </c>
      <c r="I207" s="10">
        <v>42709</v>
      </c>
      <c r="J207" s="7" t="s">
        <v>367</v>
      </c>
    </row>
    <row r="208" spans="1:10" ht="30" hidden="1" customHeight="1" thickBot="1" x14ac:dyDescent="0.3">
      <c r="A208" s="42"/>
      <c r="B208" s="42"/>
      <c r="C208" s="47"/>
      <c r="D208" s="6" t="s">
        <v>388</v>
      </c>
      <c r="E208" s="6" t="s">
        <v>389</v>
      </c>
      <c r="F208" s="12" t="s">
        <v>21</v>
      </c>
      <c r="G208" s="6" t="s">
        <v>367</v>
      </c>
      <c r="H208" s="31">
        <v>405</v>
      </c>
      <c r="I208" s="10">
        <v>42709</v>
      </c>
      <c r="J208" s="7" t="s">
        <v>367</v>
      </c>
    </row>
    <row r="209" spans="1:10" ht="30" hidden="1" customHeight="1" thickBot="1" x14ac:dyDescent="0.3">
      <c r="A209" s="42"/>
      <c r="B209" s="42"/>
      <c r="C209" s="47"/>
      <c r="D209" s="6" t="s">
        <v>388</v>
      </c>
      <c r="E209" s="6" t="s">
        <v>389</v>
      </c>
      <c r="F209" s="12" t="s">
        <v>21</v>
      </c>
      <c r="G209" s="6" t="s">
        <v>367</v>
      </c>
      <c r="H209" s="31">
        <v>405</v>
      </c>
      <c r="I209" s="10">
        <v>42709</v>
      </c>
      <c r="J209" s="7" t="s">
        <v>367</v>
      </c>
    </row>
    <row r="210" spans="1:10" ht="30" hidden="1" customHeight="1" thickBot="1" x14ac:dyDescent="0.3">
      <c r="A210" s="42"/>
      <c r="B210" s="42"/>
      <c r="C210" s="47"/>
      <c r="D210" s="6" t="s">
        <v>388</v>
      </c>
      <c r="E210" s="6" t="s">
        <v>389</v>
      </c>
      <c r="F210" s="12" t="s">
        <v>21</v>
      </c>
      <c r="G210" s="6" t="s">
        <v>367</v>
      </c>
      <c r="H210" s="31">
        <v>405</v>
      </c>
      <c r="I210" s="10">
        <v>42709</v>
      </c>
      <c r="J210" s="7" t="s">
        <v>367</v>
      </c>
    </row>
    <row r="211" spans="1:10" ht="30" hidden="1" customHeight="1" thickBot="1" x14ac:dyDescent="0.3">
      <c r="A211" s="42"/>
      <c r="B211" s="42"/>
      <c r="C211" s="47"/>
      <c r="D211" s="6" t="s">
        <v>388</v>
      </c>
      <c r="E211" s="6" t="s">
        <v>389</v>
      </c>
      <c r="F211" s="12" t="s">
        <v>21</v>
      </c>
      <c r="G211" s="6" t="s">
        <v>367</v>
      </c>
      <c r="H211" s="31">
        <v>405</v>
      </c>
      <c r="I211" s="10">
        <v>42709</v>
      </c>
      <c r="J211" s="7" t="s">
        <v>367</v>
      </c>
    </row>
    <row r="212" spans="1:10" ht="30" hidden="1" customHeight="1" thickBot="1" x14ac:dyDescent="0.3">
      <c r="A212" s="42"/>
      <c r="B212" s="42"/>
      <c r="C212" s="47"/>
      <c r="D212" s="6" t="s">
        <v>388</v>
      </c>
      <c r="E212" s="6" t="s">
        <v>389</v>
      </c>
      <c r="F212" s="12" t="s">
        <v>21</v>
      </c>
      <c r="G212" s="6" t="s">
        <v>367</v>
      </c>
      <c r="H212" s="31">
        <v>405</v>
      </c>
      <c r="I212" s="10">
        <v>42709</v>
      </c>
      <c r="J212" s="7" t="s">
        <v>367</v>
      </c>
    </row>
    <row r="213" spans="1:10" ht="30" hidden="1" customHeight="1" thickBot="1" x14ac:dyDescent="0.3">
      <c r="A213" s="42"/>
      <c r="B213" s="42"/>
      <c r="C213" s="47"/>
      <c r="D213" s="6" t="s">
        <v>388</v>
      </c>
      <c r="E213" s="6" t="s">
        <v>389</v>
      </c>
      <c r="F213" s="12" t="s">
        <v>21</v>
      </c>
      <c r="G213" s="6" t="s">
        <v>367</v>
      </c>
      <c r="H213" s="31">
        <v>405</v>
      </c>
      <c r="I213" s="10">
        <v>42709</v>
      </c>
      <c r="J213" s="7" t="s">
        <v>367</v>
      </c>
    </row>
    <row r="214" spans="1:10" ht="30" hidden="1" customHeight="1" thickBot="1" x14ac:dyDescent="0.3">
      <c r="A214" s="42"/>
      <c r="B214" s="42"/>
      <c r="C214" s="47"/>
      <c r="D214" s="6" t="s">
        <v>388</v>
      </c>
      <c r="E214" s="6" t="s">
        <v>389</v>
      </c>
      <c r="F214" s="12" t="s">
        <v>21</v>
      </c>
      <c r="G214" s="6" t="s">
        <v>367</v>
      </c>
      <c r="H214" s="31">
        <v>405</v>
      </c>
      <c r="I214" s="10">
        <v>42709</v>
      </c>
      <c r="J214" s="7" t="s">
        <v>367</v>
      </c>
    </row>
    <row r="215" spans="1:10" ht="30" hidden="1" customHeight="1" thickBot="1" x14ac:dyDescent="0.3">
      <c r="A215" s="42"/>
      <c r="B215" s="42"/>
      <c r="C215" s="47"/>
      <c r="D215" s="6" t="s">
        <v>388</v>
      </c>
      <c r="E215" s="6" t="s">
        <v>389</v>
      </c>
      <c r="F215" s="12" t="s">
        <v>21</v>
      </c>
      <c r="G215" s="6" t="s">
        <v>367</v>
      </c>
      <c r="H215" s="31">
        <v>405</v>
      </c>
      <c r="I215" s="10">
        <v>42709</v>
      </c>
      <c r="J215" s="7" t="s">
        <v>367</v>
      </c>
    </row>
    <row r="216" spans="1:10" ht="30" hidden="1" customHeight="1" thickBot="1" x14ac:dyDescent="0.3">
      <c r="A216" s="42"/>
      <c r="B216" s="42"/>
      <c r="C216" s="47"/>
      <c r="D216" s="6" t="s">
        <v>388</v>
      </c>
      <c r="E216" s="6" t="s">
        <v>389</v>
      </c>
      <c r="F216" s="12" t="s">
        <v>21</v>
      </c>
      <c r="G216" s="6" t="s">
        <v>367</v>
      </c>
      <c r="H216" s="31">
        <v>405</v>
      </c>
      <c r="I216" s="10">
        <v>42709</v>
      </c>
      <c r="J216" s="7" t="s">
        <v>367</v>
      </c>
    </row>
    <row r="217" spans="1:10" ht="30" hidden="1" customHeight="1" thickBot="1" x14ac:dyDescent="0.3">
      <c r="A217" s="42"/>
      <c r="B217" s="42"/>
      <c r="C217" s="47"/>
      <c r="D217" s="6" t="s">
        <v>388</v>
      </c>
      <c r="E217" s="6" t="s">
        <v>389</v>
      </c>
      <c r="F217" s="12" t="s">
        <v>21</v>
      </c>
      <c r="G217" s="6" t="s">
        <v>367</v>
      </c>
      <c r="H217" s="31">
        <v>405</v>
      </c>
      <c r="I217" s="10">
        <v>42709</v>
      </c>
      <c r="J217" s="7" t="s">
        <v>367</v>
      </c>
    </row>
    <row r="218" spans="1:10" ht="30" hidden="1" customHeight="1" thickBot="1" x14ac:dyDescent="0.3">
      <c r="A218" s="42"/>
      <c r="B218" s="42"/>
      <c r="C218" s="47"/>
      <c r="D218" s="6" t="s">
        <v>388</v>
      </c>
      <c r="E218" s="6" t="s">
        <v>389</v>
      </c>
      <c r="F218" s="12" t="s">
        <v>21</v>
      </c>
      <c r="G218" s="6" t="s">
        <v>367</v>
      </c>
      <c r="H218" s="31">
        <v>405</v>
      </c>
      <c r="I218" s="10">
        <v>42709</v>
      </c>
      <c r="J218" s="7" t="s">
        <v>367</v>
      </c>
    </row>
    <row r="219" spans="1:10" ht="30" hidden="1" customHeight="1" thickBot="1" x14ac:dyDescent="0.3">
      <c r="A219" s="42"/>
      <c r="B219" s="42"/>
      <c r="C219" s="47"/>
      <c r="D219" s="6" t="s">
        <v>388</v>
      </c>
      <c r="E219" s="6" t="s">
        <v>389</v>
      </c>
      <c r="F219" s="12" t="s">
        <v>21</v>
      </c>
      <c r="G219" s="6" t="s">
        <v>367</v>
      </c>
      <c r="H219" s="31">
        <v>405</v>
      </c>
      <c r="I219" s="10">
        <v>42709</v>
      </c>
      <c r="J219" s="7" t="s">
        <v>367</v>
      </c>
    </row>
    <row r="220" spans="1:10" ht="30" hidden="1" customHeight="1" thickBot="1" x14ac:dyDescent="0.3">
      <c r="A220" s="42"/>
      <c r="B220" s="42"/>
      <c r="C220" s="47"/>
      <c r="D220" s="6" t="s">
        <v>388</v>
      </c>
      <c r="E220" s="6" t="s">
        <v>389</v>
      </c>
      <c r="F220" s="12" t="s">
        <v>21</v>
      </c>
      <c r="G220" s="6" t="s">
        <v>367</v>
      </c>
      <c r="H220" s="31">
        <v>405</v>
      </c>
      <c r="I220" s="10">
        <v>42709</v>
      </c>
      <c r="J220" s="7" t="s">
        <v>367</v>
      </c>
    </row>
    <row r="221" spans="1:10" ht="30" hidden="1" customHeight="1" thickBot="1" x14ac:dyDescent="0.3">
      <c r="A221" s="42"/>
      <c r="B221" s="42"/>
      <c r="C221" s="47"/>
      <c r="D221" s="6" t="s">
        <v>388</v>
      </c>
      <c r="E221" s="6" t="s">
        <v>389</v>
      </c>
      <c r="F221" s="12" t="s">
        <v>21</v>
      </c>
      <c r="G221" s="6" t="s">
        <v>367</v>
      </c>
      <c r="H221" s="31">
        <v>405</v>
      </c>
      <c r="I221" s="10">
        <v>42709</v>
      </c>
      <c r="J221" s="7" t="s">
        <v>367</v>
      </c>
    </row>
    <row r="222" spans="1:10" ht="30" hidden="1" customHeight="1" thickBot="1" x14ac:dyDescent="0.3">
      <c r="A222" s="42"/>
      <c r="B222" s="42"/>
      <c r="C222" s="47"/>
      <c r="D222" s="6" t="s">
        <v>388</v>
      </c>
      <c r="E222" s="6" t="s">
        <v>389</v>
      </c>
      <c r="F222" s="12" t="s">
        <v>21</v>
      </c>
      <c r="G222" s="6" t="s">
        <v>367</v>
      </c>
      <c r="H222" s="31">
        <v>405</v>
      </c>
      <c r="I222" s="10">
        <v>42709</v>
      </c>
      <c r="J222" s="7" t="s">
        <v>367</v>
      </c>
    </row>
    <row r="223" spans="1:10" ht="30" hidden="1" customHeight="1" thickBot="1" x14ac:dyDescent="0.3">
      <c r="A223" s="42"/>
      <c r="B223" s="42"/>
      <c r="C223" s="47"/>
      <c r="D223" s="6" t="s">
        <v>388</v>
      </c>
      <c r="E223" s="6" t="s">
        <v>389</v>
      </c>
      <c r="F223" s="12" t="s">
        <v>21</v>
      </c>
      <c r="G223" s="6" t="s">
        <v>367</v>
      </c>
      <c r="H223" s="31">
        <v>405</v>
      </c>
      <c r="I223" s="10">
        <v>42709</v>
      </c>
      <c r="J223" s="7" t="s">
        <v>367</v>
      </c>
    </row>
    <row r="224" spans="1:10" ht="30" hidden="1" customHeight="1" thickBot="1" x14ac:dyDescent="0.3">
      <c r="A224" s="42"/>
      <c r="B224" s="42"/>
      <c r="C224" s="47"/>
      <c r="D224" s="6" t="s">
        <v>388</v>
      </c>
      <c r="E224" s="6" t="s">
        <v>389</v>
      </c>
      <c r="F224" s="12" t="s">
        <v>21</v>
      </c>
      <c r="G224" s="6" t="s">
        <v>367</v>
      </c>
      <c r="H224" s="31">
        <v>405</v>
      </c>
      <c r="I224" s="10">
        <v>42709</v>
      </c>
      <c r="J224" s="7" t="s">
        <v>367</v>
      </c>
    </row>
    <row r="225" spans="1:10" ht="30" hidden="1" customHeight="1" thickBot="1" x14ac:dyDescent="0.3">
      <c r="A225" s="42"/>
      <c r="B225" s="42"/>
      <c r="C225" s="47"/>
      <c r="D225" s="6" t="s">
        <v>388</v>
      </c>
      <c r="E225" s="6" t="s">
        <v>389</v>
      </c>
      <c r="F225" s="12" t="s">
        <v>21</v>
      </c>
      <c r="G225" s="6" t="s">
        <v>367</v>
      </c>
      <c r="H225" s="31">
        <v>405</v>
      </c>
      <c r="I225" s="10">
        <v>42709</v>
      </c>
      <c r="J225" s="7" t="s">
        <v>367</v>
      </c>
    </row>
    <row r="226" spans="1:10" ht="30" hidden="1" customHeight="1" thickBot="1" x14ac:dyDescent="0.3">
      <c r="A226" s="42"/>
      <c r="B226" s="42"/>
      <c r="C226" s="47"/>
      <c r="D226" s="6" t="s">
        <v>388</v>
      </c>
      <c r="E226" s="6" t="s">
        <v>389</v>
      </c>
      <c r="F226" s="12" t="s">
        <v>21</v>
      </c>
      <c r="G226" s="6" t="s">
        <v>367</v>
      </c>
      <c r="H226" s="31">
        <v>405</v>
      </c>
      <c r="I226" s="10">
        <v>42709</v>
      </c>
      <c r="J226" s="7" t="s">
        <v>367</v>
      </c>
    </row>
    <row r="227" spans="1:10" ht="30" hidden="1" customHeight="1" thickBot="1" x14ac:dyDescent="0.3">
      <c r="A227" s="42"/>
      <c r="B227" s="42"/>
      <c r="C227" s="47"/>
      <c r="D227" s="6" t="s">
        <v>388</v>
      </c>
      <c r="E227" s="6" t="s">
        <v>389</v>
      </c>
      <c r="F227" s="12" t="s">
        <v>21</v>
      </c>
      <c r="G227" s="6" t="s">
        <v>367</v>
      </c>
      <c r="H227" s="31">
        <v>405</v>
      </c>
      <c r="I227" s="10">
        <v>42709</v>
      </c>
      <c r="J227" s="7" t="s">
        <v>367</v>
      </c>
    </row>
    <row r="228" spans="1:10" ht="30" hidden="1" customHeight="1" thickBot="1" x14ac:dyDescent="0.3">
      <c r="A228" s="42"/>
      <c r="B228" s="42"/>
      <c r="C228" s="47"/>
      <c r="D228" s="6" t="s">
        <v>388</v>
      </c>
      <c r="E228" s="6" t="s">
        <v>389</v>
      </c>
      <c r="F228" s="12" t="s">
        <v>21</v>
      </c>
      <c r="G228" s="6" t="s">
        <v>367</v>
      </c>
      <c r="H228" s="31">
        <v>405</v>
      </c>
      <c r="I228" s="10">
        <v>42709</v>
      </c>
      <c r="J228" s="7" t="s">
        <v>367</v>
      </c>
    </row>
    <row r="229" spans="1:10" ht="30" hidden="1" customHeight="1" thickBot="1" x14ac:dyDescent="0.3">
      <c r="A229" s="42"/>
      <c r="B229" s="42"/>
      <c r="C229" s="47"/>
      <c r="D229" s="6" t="s">
        <v>388</v>
      </c>
      <c r="E229" s="6" t="s">
        <v>389</v>
      </c>
      <c r="F229" s="12" t="s">
        <v>21</v>
      </c>
      <c r="G229" s="6" t="s">
        <v>367</v>
      </c>
      <c r="H229" s="31">
        <v>405</v>
      </c>
      <c r="I229" s="10">
        <v>42709</v>
      </c>
      <c r="J229" s="7" t="s">
        <v>367</v>
      </c>
    </row>
    <row r="230" spans="1:10" ht="30" hidden="1" customHeight="1" thickBot="1" x14ac:dyDescent="0.3">
      <c r="A230" s="42"/>
      <c r="B230" s="42"/>
      <c r="C230" s="47"/>
      <c r="D230" s="6" t="s">
        <v>388</v>
      </c>
      <c r="E230" s="6" t="s">
        <v>389</v>
      </c>
      <c r="F230" s="12" t="s">
        <v>21</v>
      </c>
      <c r="G230" s="6" t="s">
        <v>367</v>
      </c>
      <c r="H230" s="31">
        <v>405</v>
      </c>
      <c r="I230" s="10">
        <v>42709</v>
      </c>
      <c r="J230" s="7" t="s">
        <v>367</v>
      </c>
    </row>
    <row r="231" spans="1:10" ht="30" hidden="1" customHeight="1" thickBot="1" x14ac:dyDescent="0.3">
      <c r="A231" s="42"/>
      <c r="B231" s="42"/>
      <c r="C231" s="47"/>
      <c r="D231" s="6" t="s">
        <v>388</v>
      </c>
      <c r="E231" s="6" t="s">
        <v>389</v>
      </c>
      <c r="F231" s="12" t="s">
        <v>21</v>
      </c>
      <c r="G231" s="6" t="s">
        <v>367</v>
      </c>
      <c r="H231" s="31">
        <v>405</v>
      </c>
      <c r="I231" s="10">
        <v>42709</v>
      </c>
      <c r="J231" s="7" t="s">
        <v>367</v>
      </c>
    </row>
    <row r="232" spans="1:10" ht="30" hidden="1" customHeight="1" thickBot="1" x14ac:dyDescent="0.3">
      <c r="A232" s="42"/>
      <c r="B232" s="42"/>
      <c r="C232" s="47"/>
      <c r="D232" s="6" t="s">
        <v>388</v>
      </c>
      <c r="E232" s="6" t="s">
        <v>389</v>
      </c>
      <c r="F232" s="12" t="s">
        <v>21</v>
      </c>
      <c r="G232" s="6" t="s">
        <v>367</v>
      </c>
      <c r="H232" s="31">
        <v>405</v>
      </c>
      <c r="I232" s="10">
        <v>42709</v>
      </c>
      <c r="J232" s="7" t="s">
        <v>367</v>
      </c>
    </row>
    <row r="233" spans="1:10" ht="30" hidden="1" customHeight="1" thickBot="1" x14ac:dyDescent="0.3">
      <c r="A233" s="42"/>
      <c r="B233" s="42"/>
      <c r="C233" s="47"/>
      <c r="D233" s="6" t="s">
        <v>388</v>
      </c>
      <c r="E233" s="6" t="s">
        <v>389</v>
      </c>
      <c r="F233" s="12" t="s">
        <v>21</v>
      </c>
      <c r="G233" s="6" t="s">
        <v>367</v>
      </c>
      <c r="H233" s="31">
        <v>405</v>
      </c>
      <c r="I233" s="10">
        <v>42709</v>
      </c>
      <c r="J233" s="7" t="s">
        <v>367</v>
      </c>
    </row>
    <row r="234" spans="1:10" ht="30" hidden="1" customHeight="1" thickBot="1" x14ac:dyDescent="0.3">
      <c r="A234" s="42"/>
      <c r="B234" s="42"/>
      <c r="C234" s="47"/>
      <c r="D234" s="6" t="s">
        <v>388</v>
      </c>
      <c r="E234" s="6" t="s">
        <v>390</v>
      </c>
      <c r="F234" s="12" t="s">
        <v>21</v>
      </c>
      <c r="G234" s="6" t="s">
        <v>367</v>
      </c>
      <c r="H234" s="31">
        <v>740</v>
      </c>
      <c r="I234" s="10">
        <v>42709</v>
      </c>
      <c r="J234" s="7" t="s">
        <v>367</v>
      </c>
    </row>
    <row r="235" spans="1:10" ht="30" hidden="1" customHeight="1" thickBot="1" x14ac:dyDescent="0.3">
      <c r="A235" s="42"/>
      <c r="B235" s="42"/>
      <c r="C235" s="47"/>
      <c r="D235" s="6" t="s">
        <v>388</v>
      </c>
      <c r="E235" s="6" t="s">
        <v>390</v>
      </c>
      <c r="F235" s="12" t="s">
        <v>21</v>
      </c>
      <c r="G235" s="6" t="s">
        <v>367</v>
      </c>
      <c r="H235" s="31">
        <v>740</v>
      </c>
      <c r="I235" s="10">
        <v>42709</v>
      </c>
      <c r="J235" s="7" t="s">
        <v>367</v>
      </c>
    </row>
    <row r="236" spans="1:10" ht="30" hidden="1" customHeight="1" thickBot="1" x14ac:dyDescent="0.3">
      <c r="A236" s="42"/>
      <c r="B236" s="42"/>
      <c r="C236" s="47"/>
      <c r="D236" s="6" t="s">
        <v>388</v>
      </c>
      <c r="E236" s="6" t="s">
        <v>390</v>
      </c>
      <c r="F236" s="12" t="s">
        <v>21</v>
      </c>
      <c r="G236" s="6" t="s">
        <v>367</v>
      </c>
      <c r="H236" s="31">
        <v>740</v>
      </c>
      <c r="I236" s="10">
        <v>42709</v>
      </c>
      <c r="J236" s="7" t="s">
        <v>367</v>
      </c>
    </row>
    <row r="237" spans="1:10" ht="30" hidden="1" customHeight="1" thickBot="1" x14ac:dyDescent="0.3">
      <c r="A237" s="42"/>
      <c r="B237" s="42"/>
      <c r="C237" s="47"/>
      <c r="D237" s="6" t="s">
        <v>388</v>
      </c>
      <c r="E237" s="6" t="s">
        <v>390</v>
      </c>
      <c r="F237" s="12" t="s">
        <v>21</v>
      </c>
      <c r="G237" s="6" t="s">
        <v>367</v>
      </c>
      <c r="H237" s="31">
        <v>740</v>
      </c>
      <c r="I237" s="10">
        <v>42709</v>
      </c>
      <c r="J237" s="7" t="s">
        <v>367</v>
      </c>
    </row>
    <row r="238" spans="1:10" ht="30" hidden="1" customHeight="1" thickBot="1" x14ac:dyDescent="0.3">
      <c r="A238" s="42"/>
      <c r="B238" s="42"/>
      <c r="C238" s="47"/>
      <c r="D238" s="6" t="s">
        <v>388</v>
      </c>
      <c r="E238" s="6" t="s">
        <v>390</v>
      </c>
      <c r="F238" s="12" t="s">
        <v>21</v>
      </c>
      <c r="G238" s="6" t="s">
        <v>367</v>
      </c>
      <c r="H238" s="31">
        <v>740</v>
      </c>
      <c r="I238" s="10">
        <v>42709</v>
      </c>
      <c r="J238" s="7" t="s">
        <v>367</v>
      </c>
    </row>
    <row r="239" spans="1:10" ht="30" hidden="1" customHeight="1" thickBot="1" x14ac:dyDescent="0.3">
      <c r="A239" s="42"/>
      <c r="B239" s="42"/>
      <c r="C239" s="47"/>
      <c r="D239" s="6" t="s">
        <v>388</v>
      </c>
      <c r="E239" s="6" t="s">
        <v>390</v>
      </c>
      <c r="F239" s="12" t="s">
        <v>21</v>
      </c>
      <c r="G239" s="6" t="s">
        <v>367</v>
      </c>
      <c r="H239" s="31">
        <v>740</v>
      </c>
      <c r="I239" s="10">
        <v>42709</v>
      </c>
      <c r="J239" s="7" t="s">
        <v>367</v>
      </c>
    </row>
    <row r="240" spans="1:10" ht="30" hidden="1" customHeight="1" thickBot="1" x14ac:dyDescent="0.3">
      <c r="A240" s="42"/>
      <c r="B240" s="42"/>
      <c r="C240" s="47"/>
      <c r="D240" s="6" t="s">
        <v>388</v>
      </c>
      <c r="E240" s="6" t="s">
        <v>390</v>
      </c>
      <c r="F240" s="12" t="s">
        <v>21</v>
      </c>
      <c r="G240" s="6" t="s">
        <v>367</v>
      </c>
      <c r="H240" s="31">
        <v>740</v>
      </c>
      <c r="I240" s="10">
        <v>42709</v>
      </c>
      <c r="J240" s="7" t="s">
        <v>367</v>
      </c>
    </row>
    <row r="241" spans="1:10" ht="30" hidden="1" customHeight="1" thickBot="1" x14ac:dyDescent="0.3">
      <c r="A241" s="42"/>
      <c r="B241" s="42"/>
      <c r="C241" s="47"/>
      <c r="D241" s="6" t="s">
        <v>388</v>
      </c>
      <c r="E241" s="6" t="s">
        <v>390</v>
      </c>
      <c r="F241" s="12" t="s">
        <v>21</v>
      </c>
      <c r="G241" s="6" t="s">
        <v>367</v>
      </c>
      <c r="H241" s="31">
        <v>740</v>
      </c>
      <c r="I241" s="10">
        <v>42709</v>
      </c>
      <c r="J241" s="7" t="s">
        <v>367</v>
      </c>
    </row>
    <row r="242" spans="1:10" ht="30" hidden="1" customHeight="1" thickBot="1" x14ac:dyDescent="0.3">
      <c r="A242" s="42"/>
      <c r="B242" s="42"/>
      <c r="C242" s="47"/>
      <c r="D242" s="6" t="s">
        <v>388</v>
      </c>
      <c r="E242" s="6" t="s">
        <v>390</v>
      </c>
      <c r="F242" s="12" t="s">
        <v>21</v>
      </c>
      <c r="G242" s="6" t="s">
        <v>367</v>
      </c>
      <c r="H242" s="31">
        <v>740</v>
      </c>
      <c r="I242" s="10">
        <v>42709</v>
      </c>
      <c r="J242" s="7" t="s">
        <v>367</v>
      </c>
    </row>
    <row r="243" spans="1:10" ht="30" hidden="1" customHeight="1" thickBot="1" x14ac:dyDescent="0.3">
      <c r="A243" s="42"/>
      <c r="B243" s="42"/>
      <c r="C243" s="47"/>
      <c r="D243" s="6" t="s">
        <v>388</v>
      </c>
      <c r="E243" s="6" t="s">
        <v>390</v>
      </c>
      <c r="F243" s="12" t="s">
        <v>21</v>
      </c>
      <c r="G243" s="6" t="s">
        <v>367</v>
      </c>
      <c r="H243" s="31">
        <v>740</v>
      </c>
      <c r="I243" s="10">
        <v>42709</v>
      </c>
      <c r="J243" s="7" t="s">
        <v>367</v>
      </c>
    </row>
    <row r="244" spans="1:10" ht="30" hidden="1" customHeight="1" thickBot="1" x14ac:dyDescent="0.3">
      <c r="A244" s="42"/>
      <c r="B244" s="42"/>
      <c r="C244" s="47"/>
      <c r="D244" s="6" t="s">
        <v>388</v>
      </c>
      <c r="E244" s="6" t="s">
        <v>390</v>
      </c>
      <c r="F244" s="12" t="s">
        <v>21</v>
      </c>
      <c r="G244" s="6" t="s">
        <v>367</v>
      </c>
      <c r="H244" s="31">
        <v>740</v>
      </c>
      <c r="I244" s="10">
        <v>42709</v>
      </c>
      <c r="J244" s="7" t="s">
        <v>367</v>
      </c>
    </row>
    <row r="245" spans="1:10" ht="30" hidden="1" customHeight="1" thickBot="1" x14ac:dyDescent="0.3">
      <c r="A245" s="42"/>
      <c r="B245" s="42"/>
      <c r="C245" s="47"/>
      <c r="D245" s="6" t="s">
        <v>388</v>
      </c>
      <c r="E245" s="6" t="s">
        <v>390</v>
      </c>
      <c r="F245" s="12" t="s">
        <v>21</v>
      </c>
      <c r="G245" s="6" t="s">
        <v>367</v>
      </c>
      <c r="H245" s="31">
        <v>740</v>
      </c>
      <c r="I245" s="10">
        <v>42709</v>
      </c>
      <c r="J245" s="7" t="s">
        <v>367</v>
      </c>
    </row>
    <row r="246" spans="1:10" ht="30" hidden="1" customHeight="1" thickBot="1" x14ac:dyDescent="0.3">
      <c r="A246" s="42"/>
      <c r="B246" s="42"/>
      <c r="C246" s="47"/>
      <c r="D246" s="6" t="s">
        <v>388</v>
      </c>
      <c r="E246" s="6" t="s">
        <v>390</v>
      </c>
      <c r="F246" s="12" t="s">
        <v>21</v>
      </c>
      <c r="G246" s="6" t="s">
        <v>367</v>
      </c>
      <c r="H246" s="31">
        <v>740</v>
      </c>
      <c r="I246" s="10">
        <v>42709</v>
      </c>
      <c r="J246" s="7" t="s">
        <v>367</v>
      </c>
    </row>
    <row r="247" spans="1:10" ht="30" hidden="1" customHeight="1" thickBot="1" x14ac:dyDescent="0.3">
      <c r="A247" s="42"/>
      <c r="B247" s="42"/>
      <c r="C247" s="47"/>
      <c r="D247" s="6" t="s">
        <v>388</v>
      </c>
      <c r="E247" s="6" t="s">
        <v>390</v>
      </c>
      <c r="F247" s="12" t="s">
        <v>21</v>
      </c>
      <c r="G247" s="6" t="s">
        <v>367</v>
      </c>
      <c r="H247" s="31">
        <v>740</v>
      </c>
      <c r="I247" s="10">
        <v>42709</v>
      </c>
      <c r="J247" s="7" t="s">
        <v>367</v>
      </c>
    </row>
    <row r="248" spans="1:10" ht="30" hidden="1" customHeight="1" thickBot="1" x14ac:dyDescent="0.3">
      <c r="A248" s="42"/>
      <c r="B248" s="42"/>
      <c r="C248" s="47"/>
      <c r="D248" s="6" t="s">
        <v>388</v>
      </c>
      <c r="E248" s="6" t="s">
        <v>390</v>
      </c>
      <c r="F248" s="12" t="s">
        <v>21</v>
      </c>
      <c r="G248" s="6" t="s">
        <v>367</v>
      </c>
      <c r="H248" s="31">
        <v>740</v>
      </c>
      <c r="I248" s="10">
        <v>42709</v>
      </c>
      <c r="J248" s="7" t="s">
        <v>367</v>
      </c>
    </row>
    <row r="249" spans="1:10" ht="30" hidden="1" customHeight="1" thickBot="1" x14ac:dyDescent="0.3">
      <c r="A249" s="42"/>
      <c r="B249" s="42"/>
      <c r="C249" s="47"/>
      <c r="D249" s="6" t="s">
        <v>388</v>
      </c>
      <c r="E249" s="6" t="s">
        <v>390</v>
      </c>
      <c r="F249" s="12" t="s">
        <v>21</v>
      </c>
      <c r="G249" s="6" t="s">
        <v>367</v>
      </c>
      <c r="H249" s="31">
        <v>740</v>
      </c>
      <c r="I249" s="10">
        <v>42709</v>
      </c>
      <c r="J249" s="7" t="s">
        <v>367</v>
      </c>
    </row>
    <row r="250" spans="1:10" ht="30" hidden="1" customHeight="1" thickBot="1" x14ac:dyDescent="0.3">
      <c r="A250" s="42"/>
      <c r="B250" s="42"/>
      <c r="C250" s="47"/>
      <c r="D250" s="6" t="s">
        <v>388</v>
      </c>
      <c r="E250" s="6" t="s">
        <v>390</v>
      </c>
      <c r="F250" s="12" t="s">
        <v>21</v>
      </c>
      <c r="G250" s="6" t="s">
        <v>367</v>
      </c>
      <c r="H250" s="31">
        <v>740</v>
      </c>
      <c r="I250" s="10">
        <v>42709</v>
      </c>
      <c r="J250" s="7" t="s">
        <v>367</v>
      </c>
    </row>
    <row r="251" spans="1:10" ht="30" hidden="1" customHeight="1" thickBot="1" x14ac:dyDescent="0.3">
      <c r="A251" s="42"/>
      <c r="B251" s="42"/>
      <c r="C251" s="47"/>
      <c r="D251" s="6" t="s">
        <v>388</v>
      </c>
      <c r="E251" s="6" t="s">
        <v>390</v>
      </c>
      <c r="F251" s="12" t="s">
        <v>21</v>
      </c>
      <c r="G251" s="6" t="s">
        <v>367</v>
      </c>
      <c r="H251" s="31">
        <v>740</v>
      </c>
      <c r="I251" s="10">
        <v>42709</v>
      </c>
      <c r="J251" s="7" t="s">
        <v>367</v>
      </c>
    </row>
    <row r="252" spans="1:10" ht="30" hidden="1" customHeight="1" thickBot="1" x14ac:dyDescent="0.3">
      <c r="A252" s="42"/>
      <c r="B252" s="42"/>
      <c r="C252" s="47"/>
      <c r="D252" s="6" t="s">
        <v>388</v>
      </c>
      <c r="E252" s="6" t="s">
        <v>390</v>
      </c>
      <c r="F252" s="12" t="s">
        <v>21</v>
      </c>
      <c r="G252" s="6" t="s">
        <v>367</v>
      </c>
      <c r="H252" s="31">
        <v>740</v>
      </c>
      <c r="I252" s="10">
        <v>42709</v>
      </c>
      <c r="J252" s="7" t="s">
        <v>367</v>
      </c>
    </row>
    <row r="253" spans="1:10" ht="30" hidden="1" customHeight="1" thickBot="1" x14ac:dyDescent="0.3">
      <c r="A253" s="42"/>
      <c r="B253" s="42"/>
      <c r="C253" s="47"/>
      <c r="D253" s="6" t="s">
        <v>388</v>
      </c>
      <c r="E253" s="6" t="s">
        <v>390</v>
      </c>
      <c r="F253" s="12" t="s">
        <v>21</v>
      </c>
      <c r="G253" s="6" t="s">
        <v>367</v>
      </c>
      <c r="H253" s="31">
        <v>740</v>
      </c>
      <c r="I253" s="10">
        <v>42709</v>
      </c>
      <c r="J253" s="7" t="s">
        <v>367</v>
      </c>
    </row>
    <row r="254" spans="1:10" ht="30" hidden="1" customHeight="1" thickBot="1" x14ac:dyDescent="0.3">
      <c r="A254" s="42"/>
      <c r="B254" s="42"/>
      <c r="C254" s="47"/>
      <c r="D254" s="6" t="s">
        <v>388</v>
      </c>
      <c r="E254" s="6" t="s">
        <v>390</v>
      </c>
      <c r="F254" s="12" t="s">
        <v>21</v>
      </c>
      <c r="G254" s="6" t="s">
        <v>367</v>
      </c>
      <c r="H254" s="31">
        <v>740</v>
      </c>
      <c r="I254" s="10">
        <v>42709</v>
      </c>
      <c r="J254" s="7" t="s">
        <v>367</v>
      </c>
    </row>
    <row r="255" spans="1:10" ht="30" hidden="1" customHeight="1" thickBot="1" x14ac:dyDescent="0.3">
      <c r="A255" s="42"/>
      <c r="B255" s="42"/>
      <c r="C255" s="47"/>
      <c r="D255" s="6" t="s">
        <v>388</v>
      </c>
      <c r="E255" s="6" t="s">
        <v>390</v>
      </c>
      <c r="F255" s="12" t="s">
        <v>21</v>
      </c>
      <c r="G255" s="6" t="s">
        <v>367</v>
      </c>
      <c r="H255" s="31">
        <v>740</v>
      </c>
      <c r="I255" s="10">
        <v>42709</v>
      </c>
      <c r="J255" s="7" t="s">
        <v>367</v>
      </c>
    </row>
    <row r="256" spans="1:10" ht="30" hidden="1" customHeight="1" thickBot="1" x14ac:dyDescent="0.3">
      <c r="A256" s="42"/>
      <c r="B256" s="42"/>
      <c r="C256" s="47"/>
      <c r="D256" s="6" t="s">
        <v>388</v>
      </c>
      <c r="E256" s="6" t="s">
        <v>390</v>
      </c>
      <c r="F256" s="12" t="s">
        <v>21</v>
      </c>
      <c r="G256" s="6" t="s">
        <v>367</v>
      </c>
      <c r="H256" s="31">
        <v>740</v>
      </c>
      <c r="I256" s="10">
        <v>42709</v>
      </c>
      <c r="J256" s="7" t="s">
        <v>367</v>
      </c>
    </row>
    <row r="257" spans="1:10" ht="30" hidden="1" customHeight="1" thickBot="1" x14ac:dyDescent="0.3">
      <c r="A257" s="42"/>
      <c r="B257" s="42"/>
      <c r="C257" s="47"/>
      <c r="D257" s="6" t="s">
        <v>388</v>
      </c>
      <c r="E257" s="6" t="s">
        <v>390</v>
      </c>
      <c r="F257" s="12" t="s">
        <v>21</v>
      </c>
      <c r="G257" s="6" t="s">
        <v>367</v>
      </c>
      <c r="H257" s="31">
        <v>740</v>
      </c>
      <c r="I257" s="10">
        <v>42709</v>
      </c>
      <c r="J257" s="7" t="s">
        <v>367</v>
      </c>
    </row>
    <row r="258" spans="1:10" ht="30" hidden="1" customHeight="1" thickBot="1" x14ac:dyDescent="0.3">
      <c r="A258" s="42"/>
      <c r="B258" s="42"/>
      <c r="C258" s="47"/>
      <c r="D258" s="6" t="s">
        <v>388</v>
      </c>
      <c r="E258" s="6" t="s">
        <v>390</v>
      </c>
      <c r="F258" s="12" t="s">
        <v>21</v>
      </c>
      <c r="G258" s="6" t="s">
        <v>367</v>
      </c>
      <c r="H258" s="31">
        <v>740</v>
      </c>
      <c r="I258" s="10">
        <v>42709</v>
      </c>
      <c r="J258" s="7" t="s">
        <v>367</v>
      </c>
    </row>
    <row r="259" spans="1:10" ht="30" hidden="1" customHeight="1" thickBot="1" x14ac:dyDescent="0.3">
      <c r="A259" s="42"/>
      <c r="B259" s="42"/>
      <c r="C259" s="47"/>
      <c r="D259" s="6" t="s">
        <v>388</v>
      </c>
      <c r="E259" s="6" t="s">
        <v>390</v>
      </c>
      <c r="F259" s="12" t="s">
        <v>21</v>
      </c>
      <c r="G259" s="6" t="s">
        <v>367</v>
      </c>
      <c r="H259" s="31">
        <v>740</v>
      </c>
      <c r="I259" s="10">
        <v>42709</v>
      </c>
      <c r="J259" s="7" t="s">
        <v>367</v>
      </c>
    </row>
    <row r="260" spans="1:10" ht="30" hidden="1" customHeight="1" thickBot="1" x14ac:dyDescent="0.3">
      <c r="A260" s="42"/>
      <c r="B260" s="42"/>
      <c r="C260" s="47"/>
      <c r="D260" s="6" t="s">
        <v>388</v>
      </c>
      <c r="E260" s="6" t="s">
        <v>390</v>
      </c>
      <c r="F260" s="12" t="s">
        <v>21</v>
      </c>
      <c r="G260" s="6" t="s">
        <v>367</v>
      </c>
      <c r="H260" s="31">
        <v>740</v>
      </c>
      <c r="I260" s="10">
        <v>42709</v>
      </c>
      <c r="J260" s="7" t="s">
        <v>367</v>
      </c>
    </row>
    <row r="261" spans="1:10" ht="30" hidden="1" customHeight="1" thickBot="1" x14ac:dyDescent="0.3">
      <c r="A261" s="42"/>
      <c r="B261" s="42"/>
      <c r="C261" s="47"/>
      <c r="D261" s="6" t="s">
        <v>388</v>
      </c>
      <c r="E261" s="6" t="s">
        <v>390</v>
      </c>
      <c r="F261" s="12" t="s">
        <v>21</v>
      </c>
      <c r="G261" s="6" t="s">
        <v>367</v>
      </c>
      <c r="H261" s="31">
        <v>740</v>
      </c>
      <c r="I261" s="10">
        <v>42709</v>
      </c>
      <c r="J261" s="7" t="s">
        <v>367</v>
      </c>
    </row>
    <row r="262" spans="1:10" ht="30" hidden="1" customHeight="1" thickBot="1" x14ac:dyDescent="0.3">
      <c r="A262" s="42"/>
      <c r="B262" s="42"/>
      <c r="C262" s="47"/>
      <c r="D262" s="6" t="s">
        <v>388</v>
      </c>
      <c r="E262" s="6" t="s">
        <v>390</v>
      </c>
      <c r="F262" s="12" t="s">
        <v>21</v>
      </c>
      <c r="G262" s="6" t="s">
        <v>367</v>
      </c>
      <c r="H262" s="31">
        <v>740</v>
      </c>
      <c r="I262" s="10">
        <v>42709</v>
      </c>
      <c r="J262" s="7" t="s">
        <v>367</v>
      </c>
    </row>
    <row r="263" spans="1:10" ht="30" hidden="1" customHeight="1" thickBot="1" x14ac:dyDescent="0.3">
      <c r="A263" s="42"/>
      <c r="B263" s="42"/>
      <c r="C263" s="47"/>
      <c r="D263" s="6" t="s">
        <v>388</v>
      </c>
      <c r="E263" s="6" t="s">
        <v>390</v>
      </c>
      <c r="F263" s="12" t="s">
        <v>21</v>
      </c>
      <c r="G263" s="6" t="s">
        <v>367</v>
      </c>
      <c r="H263" s="31">
        <v>740</v>
      </c>
      <c r="I263" s="10">
        <v>42709</v>
      </c>
      <c r="J263" s="7" t="s">
        <v>367</v>
      </c>
    </row>
    <row r="264" spans="1:10" ht="30" hidden="1" customHeight="1" thickBot="1" x14ac:dyDescent="0.3">
      <c r="A264" s="42"/>
      <c r="B264" s="42"/>
      <c r="C264" s="47"/>
      <c r="D264" s="6" t="s">
        <v>388</v>
      </c>
      <c r="E264" s="6" t="s">
        <v>390</v>
      </c>
      <c r="F264" s="12" t="s">
        <v>21</v>
      </c>
      <c r="G264" s="6" t="s">
        <v>367</v>
      </c>
      <c r="H264" s="31">
        <v>740</v>
      </c>
      <c r="I264" s="10">
        <v>42709</v>
      </c>
      <c r="J264" s="7" t="s">
        <v>367</v>
      </c>
    </row>
    <row r="265" spans="1:10" ht="30" hidden="1" customHeight="1" thickBot="1" x14ac:dyDescent="0.3">
      <c r="A265" s="42"/>
      <c r="B265" s="42"/>
      <c r="C265" s="47"/>
      <c r="D265" s="6" t="s">
        <v>388</v>
      </c>
      <c r="E265" s="6" t="s">
        <v>390</v>
      </c>
      <c r="F265" s="12" t="s">
        <v>21</v>
      </c>
      <c r="G265" s="6" t="s">
        <v>367</v>
      </c>
      <c r="H265" s="31">
        <v>740</v>
      </c>
      <c r="I265" s="10">
        <v>42709</v>
      </c>
      <c r="J265" s="7" t="s">
        <v>367</v>
      </c>
    </row>
    <row r="266" spans="1:10" ht="30" hidden="1" customHeight="1" thickBot="1" x14ac:dyDescent="0.3">
      <c r="A266" s="42"/>
      <c r="B266" s="42"/>
      <c r="C266" s="47"/>
      <c r="D266" s="6" t="s">
        <v>388</v>
      </c>
      <c r="E266" s="6" t="s">
        <v>390</v>
      </c>
      <c r="F266" s="12" t="s">
        <v>21</v>
      </c>
      <c r="G266" s="6" t="s">
        <v>367</v>
      </c>
      <c r="H266" s="31">
        <v>740</v>
      </c>
      <c r="I266" s="10">
        <v>42709</v>
      </c>
      <c r="J266" s="7" t="s">
        <v>367</v>
      </c>
    </row>
    <row r="267" spans="1:10" ht="30" hidden="1" customHeight="1" thickBot="1" x14ac:dyDescent="0.3">
      <c r="A267" s="42"/>
      <c r="B267" s="42"/>
      <c r="C267" s="47"/>
      <c r="D267" s="6" t="s">
        <v>388</v>
      </c>
      <c r="E267" s="6" t="s">
        <v>390</v>
      </c>
      <c r="F267" s="12" t="s">
        <v>21</v>
      </c>
      <c r="G267" s="6" t="s">
        <v>367</v>
      </c>
      <c r="H267" s="31">
        <v>740</v>
      </c>
      <c r="I267" s="10">
        <v>42709</v>
      </c>
      <c r="J267" s="7" t="s">
        <v>367</v>
      </c>
    </row>
    <row r="268" spans="1:10" ht="30" hidden="1" customHeight="1" thickBot="1" x14ac:dyDescent="0.3">
      <c r="A268" s="42"/>
      <c r="B268" s="42"/>
      <c r="C268" s="47"/>
      <c r="D268" s="6" t="s">
        <v>388</v>
      </c>
      <c r="E268" s="6" t="s">
        <v>390</v>
      </c>
      <c r="F268" s="12" t="s">
        <v>21</v>
      </c>
      <c r="G268" s="6" t="s">
        <v>367</v>
      </c>
      <c r="H268" s="31">
        <v>740</v>
      </c>
      <c r="I268" s="10">
        <v>42709</v>
      </c>
      <c r="J268" s="7" t="s">
        <v>367</v>
      </c>
    </row>
    <row r="269" spans="1:10" ht="30" hidden="1" customHeight="1" thickBot="1" x14ac:dyDescent="0.3">
      <c r="A269" s="42"/>
      <c r="B269" s="42"/>
      <c r="C269" s="47"/>
      <c r="D269" s="6" t="s">
        <v>388</v>
      </c>
      <c r="E269" s="6" t="s">
        <v>390</v>
      </c>
      <c r="F269" s="12" t="s">
        <v>21</v>
      </c>
      <c r="G269" s="6" t="s">
        <v>367</v>
      </c>
      <c r="H269" s="31">
        <v>740</v>
      </c>
      <c r="I269" s="10">
        <v>42709</v>
      </c>
      <c r="J269" s="7" t="s">
        <v>367</v>
      </c>
    </row>
    <row r="270" spans="1:10" ht="30" hidden="1" customHeight="1" thickBot="1" x14ac:dyDescent="0.3">
      <c r="A270" s="42"/>
      <c r="B270" s="42"/>
      <c r="C270" s="47"/>
      <c r="D270" s="6" t="s">
        <v>388</v>
      </c>
      <c r="E270" s="6" t="s">
        <v>390</v>
      </c>
      <c r="F270" s="12" t="s">
        <v>21</v>
      </c>
      <c r="G270" s="6" t="s">
        <v>367</v>
      </c>
      <c r="H270" s="31">
        <v>740</v>
      </c>
      <c r="I270" s="10">
        <v>42709</v>
      </c>
      <c r="J270" s="7" t="s">
        <v>367</v>
      </c>
    </row>
    <row r="271" spans="1:10" ht="30" hidden="1" customHeight="1" thickBot="1" x14ac:dyDescent="0.3">
      <c r="A271" s="42"/>
      <c r="B271" s="42"/>
      <c r="C271" s="47"/>
      <c r="D271" s="6" t="s">
        <v>388</v>
      </c>
      <c r="E271" s="6" t="s">
        <v>390</v>
      </c>
      <c r="F271" s="12" t="s">
        <v>21</v>
      </c>
      <c r="G271" s="6" t="s">
        <v>367</v>
      </c>
      <c r="H271" s="31">
        <v>740</v>
      </c>
      <c r="I271" s="10">
        <v>42709</v>
      </c>
      <c r="J271" s="7" t="s">
        <v>367</v>
      </c>
    </row>
    <row r="272" spans="1:10" ht="30" hidden="1" customHeight="1" thickBot="1" x14ac:dyDescent="0.3">
      <c r="A272" s="42"/>
      <c r="B272" s="42"/>
      <c r="C272" s="47"/>
      <c r="D272" s="6" t="s">
        <v>388</v>
      </c>
      <c r="E272" s="6" t="s">
        <v>390</v>
      </c>
      <c r="F272" s="12" t="s">
        <v>21</v>
      </c>
      <c r="G272" s="6" t="s">
        <v>367</v>
      </c>
      <c r="H272" s="31">
        <v>740</v>
      </c>
      <c r="I272" s="10">
        <v>42709</v>
      </c>
      <c r="J272" s="7" t="s">
        <v>367</v>
      </c>
    </row>
    <row r="273" spans="1:10" ht="30" hidden="1" customHeight="1" thickBot="1" x14ac:dyDescent="0.3">
      <c r="A273" s="42"/>
      <c r="B273" s="42"/>
      <c r="C273" s="47"/>
      <c r="D273" s="6" t="s">
        <v>388</v>
      </c>
      <c r="E273" s="6" t="s">
        <v>390</v>
      </c>
      <c r="F273" s="12" t="s">
        <v>21</v>
      </c>
      <c r="G273" s="6" t="s">
        <v>367</v>
      </c>
      <c r="H273" s="31">
        <v>740</v>
      </c>
      <c r="I273" s="10">
        <v>42709</v>
      </c>
      <c r="J273" s="7" t="s">
        <v>367</v>
      </c>
    </row>
    <row r="274" spans="1:10" ht="30" hidden="1" customHeight="1" thickBot="1" x14ac:dyDescent="0.3">
      <c r="A274" s="42"/>
      <c r="B274" s="42"/>
      <c r="C274" s="47"/>
      <c r="D274" s="6" t="s">
        <v>388</v>
      </c>
      <c r="E274" s="6" t="s">
        <v>390</v>
      </c>
      <c r="F274" s="12" t="s">
        <v>21</v>
      </c>
      <c r="G274" s="6" t="s">
        <v>367</v>
      </c>
      <c r="H274" s="31">
        <v>740</v>
      </c>
      <c r="I274" s="10">
        <v>42709</v>
      </c>
      <c r="J274" s="7" t="s">
        <v>367</v>
      </c>
    </row>
    <row r="275" spans="1:10" ht="30" hidden="1" customHeight="1" thickBot="1" x14ac:dyDescent="0.3">
      <c r="A275" s="42"/>
      <c r="B275" s="42"/>
      <c r="C275" s="47"/>
      <c r="D275" s="6" t="s">
        <v>388</v>
      </c>
      <c r="E275" s="6" t="s">
        <v>390</v>
      </c>
      <c r="F275" s="12" t="s">
        <v>21</v>
      </c>
      <c r="G275" s="6" t="s">
        <v>367</v>
      </c>
      <c r="H275" s="31">
        <v>740</v>
      </c>
      <c r="I275" s="10">
        <v>42709</v>
      </c>
      <c r="J275" s="7" t="s">
        <v>367</v>
      </c>
    </row>
    <row r="276" spans="1:10" ht="30" hidden="1" customHeight="1" thickBot="1" x14ac:dyDescent="0.3">
      <c r="A276" s="42"/>
      <c r="B276" s="42"/>
      <c r="C276" s="47"/>
      <c r="D276" s="6" t="s">
        <v>388</v>
      </c>
      <c r="E276" s="6" t="s">
        <v>390</v>
      </c>
      <c r="F276" s="12" t="s">
        <v>21</v>
      </c>
      <c r="G276" s="6" t="s">
        <v>367</v>
      </c>
      <c r="H276" s="31">
        <v>740</v>
      </c>
      <c r="I276" s="10">
        <v>42709</v>
      </c>
      <c r="J276" s="7" t="s">
        <v>367</v>
      </c>
    </row>
    <row r="277" spans="1:10" ht="30" hidden="1" customHeight="1" thickBot="1" x14ac:dyDescent="0.3">
      <c r="A277" s="42"/>
      <c r="B277" s="42"/>
      <c r="C277" s="47"/>
      <c r="D277" s="6" t="s">
        <v>388</v>
      </c>
      <c r="E277" s="6" t="s">
        <v>390</v>
      </c>
      <c r="F277" s="12" t="s">
        <v>21</v>
      </c>
      <c r="G277" s="6" t="s">
        <v>367</v>
      </c>
      <c r="H277" s="31">
        <v>740</v>
      </c>
      <c r="I277" s="10">
        <v>42709</v>
      </c>
      <c r="J277" s="7" t="s">
        <v>367</v>
      </c>
    </row>
    <row r="278" spans="1:10" ht="30" hidden="1" customHeight="1" thickBot="1" x14ac:dyDescent="0.3">
      <c r="A278" s="42"/>
      <c r="B278" s="42"/>
      <c r="C278" s="47"/>
      <c r="D278" s="6" t="s">
        <v>388</v>
      </c>
      <c r="E278" s="6" t="s">
        <v>390</v>
      </c>
      <c r="F278" s="12" t="s">
        <v>21</v>
      </c>
      <c r="G278" s="6" t="s">
        <v>367</v>
      </c>
      <c r="H278" s="31">
        <v>740</v>
      </c>
      <c r="I278" s="10">
        <v>42709</v>
      </c>
      <c r="J278" s="7" t="s">
        <v>367</v>
      </c>
    </row>
    <row r="279" spans="1:10" ht="30" hidden="1" customHeight="1" thickBot="1" x14ac:dyDescent="0.3">
      <c r="A279" s="42"/>
      <c r="B279" s="42"/>
      <c r="C279" s="47"/>
      <c r="D279" s="6" t="s">
        <v>388</v>
      </c>
      <c r="E279" s="6" t="s">
        <v>390</v>
      </c>
      <c r="F279" s="12" t="s">
        <v>21</v>
      </c>
      <c r="G279" s="6" t="s">
        <v>367</v>
      </c>
      <c r="H279" s="31">
        <v>740</v>
      </c>
      <c r="I279" s="10">
        <v>42709</v>
      </c>
      <c r="J279" s="7" t="s">
        <v>367</v>
      </c>
    </row>
    <row r="280" spans="1:10" ht="30" hidden="1" customHeight="1" thickBot="1" x14ac:dyDescent="0.3">
      <c r="A280" s="42"/>
      <c r="B280" s="42"/>
      <c r="C280" s="47"/>
      <c r="D280" s="6" t="s">
        <v>388</v>
      </c>
      <c r="E280" s="6" t="s">
        <v>390</v>
      </c>
      <c r="F280" s="12" t="s">
        <v>21</v>
      </c>
      <c r="G280" s="6" t="s">
        <v>367</v>
      </c>
      <c r="H280" s="31">
        <v>740</v>
      </c>
      <c r="I280" s="10">
        <v>42709</v>
      </c>
      <c r="J280" s="7" t="s">
        <v>367</v>
      </c>
    </row>
    <row r="281" spans="1:10" ht="30" hidden="1" customHeight="1" thickBot="1" x14ac:dyDescent="0.3">
      <c r="A281" s="42"/>
      <c r="B281" s="42"/>
      <c r="C281" s="47"/>
      <c r="D281" s="6" t="s">
        <v>388</v>
      </c>
      <c r="E281" s="6" t="s">
        <v>390</v>
      </c>
      <c r="F281" s="12" t="s">
        <v>21</v>
      </c>
      <c r="G281" s="6" t="s">
        <v>367</v>
      </c>
      <c r="H281" s="31">
        <v>740</v>
      </c>
      <c r="I281" s="10">
        <v>42709</v>
      </c>
      <c r="J281" s="7" t="s">
        <v>367</v>
      </c>
    </row>
    <row r="282" spans="1:10" ht="30" hidden="1" customHeight="1" thickBot="1" x14ac:dyDescent="0.3">
      <c r="A282" s="42"/>
      <c r="B282" s="42"/>
      <c r="C282" s="47"/>
      <c r="D282" s="6" t="s">
        <v>388</v>
      </c>
      <c r="E282" s="6" t="s">
        <v>390</v>
      </c>
      <c r="F282" s="12" t="s">
        <v>21</v>
      </c>
      <c r="G282" s="6" t="s">
        <v>367</v>
      </c>
      <c r="H282" s="31">
        <v>740</v>
      </c>
      <c r="I282" s="10">
        <v>42709</v>
      </c>
      <c r="J282" s="7" t="s">
        <v>367</v>
      </c>
    </row>
    <row r="283" spans="1:10" ht="30" hidden="1" customHeight="1" thickBot="1" x14ac:dyDescent="0.3">
      <c r="A283" s="42"/>
      <c r="B283" s="42"/>
      <c r="C283" s="47"/>
      <c r="D283" s="6" t="s">
        <v>388</v>
      </c>
      <c r="E283" s="6" t="s">
        <v>390</v>
      </c>
      <c r="F283" s="12" t="s">
        <v>21</v>
      </c>
      <c r="G283" s="6" t="s">
        <v>367</v>
      </c>
      <c r="H283" s="31">
        <v>740</v>
      </c>
      <c r="I283" s="10">
        <v>42709</v>
      </c>
      <c r="J283" s="7" t="s">
        <v>367</v>
      </c>
    </row>
    <row r="284" spans="1:10" ht="30" hidden="1" customHeight="1" thickBot="1" x14ac:dyDescent="0.3">
      <c r="A284" s="42"/>
      <c r="B284" s="42"/>
      <c r="C284" s="47"/>
      <c r="D284" s="6" t="s">
        <v>391</v>
      </c>
      <c r="E284" s="6" t="s">
        <v>392</v>
      </c>
      <c r="F284" s="12" t="s">
        <v>21</v>
      </c>
      <c r="G284" s="6" t="s">
        <v>367</v>
      </c>
      <c r="H284" s="31">
        <v>64301.440000000002</v>
      </c>
      <c r="I284" s="10">
        <v>42709</v>
      </c>
      <c r="J284" s="7" t="s">
        <v>367</v>
      </c>
    </row>
    <row r="285" spans="1:10" ht="30" hidden="1" customHeight="1" thickBot="1" x14ac:dyDescent="0.3">
      <c r="A285" s="42"/>
      <c r="B285" s="42"/>
      <c r="C285" s="47"/>
      <c r="D285" s="6" t="s">
        <v>369</v>
      </c>
      <c r="E285" s="6" t="s">
        <v>370</v>
      </c>
      <c r="F285" s="12" t="s">
        <v>21</v>
      </c>
      <c r="G285" s="6" t="s">
        <v>367</v>
      </c>
      <c r="H285" s="31">
        <v>455.82</v>
      </c>
      <c r="I285" s="10">
        <v>42837</v>
      </c>
      <c r="J285" s="7" t="s">
        <v>367</v>
      </c>
    </row>
    <row r="286" spans="1:10" ht="30" hidden="1" customHeight="1" thickBot="1" x14ac:dyDescent="0.3">
      <c r="A286" s="42"/>
      <c r="B286" s="42"/>
      <c r="C286" s="47"/>
      <c r="D286" s="6" t="s">
        <v>369</v>
      </c>
      <c r="E286" s="6" t="s">
        <v>370</v>
      </c>
      <c r="F286" s="12" t="s">
        <v>21</v>
      </c>
      <c r="G286" s="6" t="s">
        <v>367</v>
      </c>
      <c r="H286" s="31">
        <v>455.82</v>
      </c>
      <c r="I286" s="10">
        <v>42837</v>
      </c>
      <c r="J286" s="7" t="s">
        <v>367</v>
      </c>
    </row>
    <row r="287" spans="1:10" ht="30" hidden="1" customHeight="1" thickBot="1" x14ac:dyDescent="0.3">
      <c r="A287" s="42"/>
      <c r="B287" s="42"/>
      <c r="C287" s="47"/>
      <c r="D287" s="6" t="s">
        <v>369</v>
      </c>
      <c r="E287" s="6" t="s">
        <v>370</v>
      </c>
      <c r="F287" s="12" t="s">
        <v>21</v>
      </c>
      <c r="G287" s="6" t="s">
        <v>367</v>
      </c>
      <c r="H287" s="31">
        <v>455.82</v>
      </c>
      <c r="I287" s="10">
        <v>42837</v>
      </c>
      <c r="J287" s="7" t="s">
        <v>367</v>
      </c>
    </row>
    <row r="288" spans="1:10" ht="30" hidden="1" customHeight="1" thickBot="1" x14ac:dyDescent="0.3">
      <c r="A288" s="42"/>
      <c r="B288" s="42"/>
      <c r="C288" s="47"/>
      <c r="D288" s="6" t="s">
        <v>369</v>
      </c>
      <c r="E288" s="6" t="s">
        <v>370</v>
      </c>
      <c r="F288" s="12" t="s">
        <v>21</v>
      </c>
      <c r="G288" s="6" t="s">
        <v>367</v>
      </c>
      <c r="H288" s="31">
        <v>455.82</v>
      </c>
      <c r="I288" s="10">
        <v>42837</v>
      </c>
      <c r="J288" s="7" t="s">
        <v>367</v>
      </c>
    </row>
    <row r="289" spans="1:10" ht="30" hidden="1" customHeight="1" thickBot="1" x14ac:dyDescent="0.3">
      <c r="A289" s="42"/>
      <c r="B289" s="42"/>
      <c r="C289" s="47"/>
      <c r="D289" s="6" t="s">
        <v>369</v>
      </c>
      <c r="E289" s="6" t="s">
        <v>370</v>
      </c>
      <c r="F289" s="12" t="s">
        <v>21</v>
      </c>
      <c r="G289" s="6" t="s">
        <v>367</v>
      </c>
      <c r="H289" s="31">
        <v>455.82</v>
      </c>
      <c r="I289" s="10">
        <v>42837</v>
      </c>
      <c r="J289" s="7" t="s">
        <v>367</v>
      </c>
    </row>
    <row r="290" spans="1:10" ht="30" hidden="1" customHeight="1" thickBot="1" x14ac:dyDescent="0.3">
      <c r="A290" s="42"/>
      <c r="B290" s="42"/>
      <c r="C290" s="47"/>
      <c r="D290" s="6" t="s">
        <v>369</v>
      </c>
      <c r="E290" s="6" t="s">
        <v>370</v>
      </c>
      <c r="F290" s="12" t="s">
        <v>21</v>
      </c>
      <c r="G290" s="6" t="s">
        <v>367</v>
      </c>
      <c r="H290" s="31">
        <v>455.82</v>
      </c>
      <c r="I290" s="10">
        <v>42837</v>
      </c>
      <c r="J290" s="7" t="s">
        <v>367</v>
      </c>
    </row>
    <row r="291" spans="1:10" ht="30" hidden="1" customHeight="1" thickBot="1" x14ac:dyDescent="0.3">
      <c r="A291" s="42"/>
      <c r="B291" s="42"/>
      <c r="C291" s="47"/>
      <c r="D291" s="6" t="s">
        <v>369</v>
      </c>
      <c r="E291" s="6" t="s">
        <v>370</v>
      </c>
      <c r="F291" s="12" t="s">
        <v>21</v>
      </c>
      <c r="G291" s="6" t="s">
        <v>367</v>
      </c>
      <c r="H291" s="31">
        <v>455.82</v>
      </c>
      <c r="I291" s="10">
        <v>42837</v>
      </c>
      <c r="J291" s="7" t="s">
        <v>367</v>
      </c>
    </row>
    <row r="292" spans="1:10" ht="30" hidden="1" customHeight="1" thickBot="1" x14ac:dyDescent="0.3">
      <c r="A292" s="42"/>
      <c r="B292" s="42"/>
      <c r="C292" s="47"/>
      <c r="D292" s="6" t="s">
        <v>369</v>
      </c>
      <c r="E292" s="6" t="s">
        <v>370</v>
      </c>
      <c r="F292" s="12" t="s">
        <v>21</v>
      </c>
      <c r="G292" s="6" t="s">
        <v>367</v>
      </c>
      <c r="H292" s="31">
        <v>455.82</v>
      </c>
      <c r="I292" s="10">
        <v>42837</v>
      </c>
      <c r="J292" s="7" t="s">
        <v>367</v>
      </c>
    </row>
    <row r="293" spans="1:10" ht="30" hidden="1" customHeight="1" thickBot="1" x14ac:dyDescent="0.3">
      <c r="A293" s="42"/>
      <c r="B293" s="42"/>
      <c r="C293" s="47"/>
      <c r="D293" s="6" t="s">
        <v>369</v>
      </c>
      <c r="E293" s="6" t="s">
        <v>370</v>
      </c>
      <c r="F293" s="12" t="s">
        <v>21</v>
      </c>
      <c r="G293" s="6" t="s">
        <v>367</v>
      </c>
      <c r="H293" s="31">
        <v>455.82</v>
      </c>
      <c r="I293" s="10">
        <v>42837</v>
      </c>
      <c r="J293" s="7" t="s">
        <v>367</v>
      </c>
    </row>
    <row r="294" spans="1:10" ht="30" hidden="1" customHeight="1" thickBot="1" x14ac:dyDescent="0.3">
      <c r="A294" s="42"/>
      <c r="B294" s="42"/>
      <c r="C294" s="47"/>
      <c r="D294" s="6" t="s">
        <v>369</v>
      </c>
      <c r="E294" s="6" t="s">
        <v>370</v>
      </c>
      <c r="F294" s="12" t="s">
        <v>21</v>
      </c>
      <c r="G294" s="6" t="s">
        <v>367</v>
      </c>
      <c r="H294" s="31">
        <v>455.82</v>
      </c>
      <c r="I294" s="10">
        <v>42837</v>
      </c>
      <c r="J294" s="7" t="s">
        <v>367</v>
      </c>
    </row>
    <row r="295" spans="1:10" ht="30" hidden="1" customHeight="1" thickBot="1" x14ac:dyDescent="0.3">
      <c r="A295" s="42"/>
      <c r="B295" s="42"/>
      <c r="C295" s="47"/>
      <c r="D295" s="6" t="s">
        <v>369</v>
      </c>
      <c r="E295" s="6" t="s">
        <v>370</v>
      </c>
      <c r="F295" s="12" t="s">
        <v>21</v>
      </c>
      <c r="G295" s="6" t="s">
        <v>367</v>
      </c>
      <c r="H295" s="31">
        <v>455.82</v>
      </c>
      <c r="I295" s="10">
        <v>42837</v>
      </c>
      <c r="J295" s="7" t="s">
        <v>367</v>
      </c>
    </row>
    <row r="296" spans="1:10" ht="30" hidden="1" customHeight="1" thickBot="1" x14ac:dyDescent="0.3">
      <c r="A296" s="42"/>
      <c r="B296" s="42"/>
      <c r="C296" s="47"/>
      <c r="D296" s="6" t="s">
        <v>369</v>
      </c>
      <c r="E296" s="6" t="s">
        <v>370</v>
      </c>
      <c r="F296" s="12" t="s">
        <v>21</v>
      </c>
      <c r="G296" s="6" t="s">
        <v>367</v>
      </c>
      <c r="H296" s="31">
        <v>455.82</v>
      </c>
      <c r="I296" s="10">
        <v>42837</v>
      </c>
      <c r="J296" s="7" t="s">
        <v>367</v>
      </c>
    </row>
    <row r="297" spans="1:10" ht="30" hidden="1" customHeight="1" thickBot="1" x14ac:dyDescent="0.3">
      <c r="A297" s="42"/>
      <c r="B297" s="42"/>
      <c r="C297" s="47"/>
      <c r="D297" s="6" t="s">
        <v>369</v>
      </c>
      <c r="E297" s="6" t="s">
        <v>370</v>
      </c>
      <c r="F297" s="12" t="s">
        <v>21</v>
      </c>
      <c r="G297" s="6" t="s">
        <v>367</v>
      </c>
      <c r="H297" s="31">
        <v>455.82</v>
      </c>
      <c r="I297" s="10">
        <v>42837</v>
      </c>
      <c r="J297" s="7" t="s">
        <v>367</v>
      </c>
    </row>
    <row r="298" spans="1:10" ht="30" hidden="1" customHeight="1" thickBot="1" x14ac:dyDescent="0.3">
      <c r="A298" s="42"/>
      <c r="B298" s="42"/>
      <c r="C298" s="47"/>
      <c r="D298" s="6" t="s">
        <v>369</v>
      </c>
      <c r="E298" s="6" t="s">
        <v>370</v>
      </c>
      <c r="F298" s="12" t="s">
        <v>21</v>
      </c>
      <c r="G298" s="6" t="s">
        <v>367</v>
      </c>
      <c r="H298" s="31">
        <v>455.82</v>
      </c>
      <c r="I298" s="10">
        <v>42837</v>
      </c>
      <c r="J298" s="7" t="s">
        <v>367</v>
      </c>
    </row>
    <row r="299" spans="1:10" ht="30" hidden="1" customHeight="1" thickBot="1" x14ac:dyDescent="0.3">
      <c r="A299" s="42"/>
      <c r="B299" s="42"/>
      <c r="C299" s="47"/>
      <c r="D299" s="6" t="s">
        <v>369</v>
      </c>
      <c r="E299" s="6" t="s">
        <v>370</v>
      </c>
      <c r="F299" s="12" t="s">
        <v>21</v>
      </c>
      <c r="G299" s="6" t="s">
        <v>367</v>
      </c>
      <c r="H299" s="31">
        <v>455.82</v>
      </c>
      <c r="I299" s="10">
        <v>42837</v>
      </c>
      <c r="J299" s="7" t="s">
        <v>367</v>
      </c>
    </row>
    <row r="300" spans="1:10" ht="30" hidden="1" customHeight="1" thickBot="1" x14ac:dyDescent="0.3">
      <c r="A300" s="42"/>
      <c r="B300" s="42"/>
      <c r="C300" s="47"/>
      <c r="D300" s="6" t="s">
        <v>369</v>
      </c>
      <c r="E300" s="6" t="s">
        <v>370</v>
      </c>
      <c r="F300" s="12" t="s">
        <v>21</v>
      </c>
      <c r="G300" s="6" t="s">
        <v>367</v>
      </c>
      <c r="H300" s="31">
        <v>455.82</v>
      </c>
      <c r="I300" s="10">
        <v>42837</v>
      </c>
      <c r="J300" s="7" t="s">
        <v>367</v>
      </c>
    </row>
    <row r="301" spans="1:10" ht="30" hidden="1" customHeight="1" thickBot="1" x14ac:dyDescent="0.3">
      <c r="A301" s="42"/>
      <c r="B301" s="42"/>
      <c r="C301" s="47"/>
      <c r="D301" s="6" t="s">
        <v>369</v>
      </c>
      <c r="E301" s="6" t="s">
        <v>370</v>
      </c>
      <c r="F301" s="12" t="s">
        <v>21</v>
      </c>
      <c r="G301" s="6" t="s">
        <v>367</v>
      </c>
      <c r="H301" s="31">
        <v>455.82</v>
      </c>
      <c r="I301" s="10">
        <v>42837</v>
      </c>
      <c r="J301" s="7" t="s">
        <v>367</v>
      </c>
    </row>
    <row r="302" spans="1:10" ht="30" hidden="1" customHeight="1" thickBot="1" x14ac:dyDescent="0.3">
      <c r="A302" s="42"/>
      <c r="B302" s="42"/>
      <c r="C302" s="47"/>
      <c r="D302" s="6" t="s">
        <v>369</v>
      </c>
      <c r="E302" s="6" t="s">
        <v>370</v>
      </c>
      <c r="F302" s="12" t="s">
        <v>21</v>
      </c>
      <c r="G302" s="6" t="s">
        <v>367</v>
      </c>
      <c r="H302" s="31">
        <v>455.82</v>
      </c>
      <c r="I302" s="10">
        <v>42837</v>
      </c>
      <c r="J302" s="7" t="s">
        <v>367</v>
      </c>
    </row>
    <row r="303" spans="1:10" ht="30" hidden="1" customHeight="1" thickBot="1" x14ac:dyDescent="0.3">
      <c r="A303" s="42"/>
      <c r="B303" s="42"/>
      <c r="C303" s="47"/>
      <c r="D303" s="6" t="s">
        <v>369</v>
      </c>
      <c r="E303" s="6" t="s">
        <v>370</v>
      </c>
      <c r="F303" s="12" t="s">
        <v>21</v>
      </c>
      <c r="G303" s="6" t="s">
        <v>367</v>
      </c>
      <c r="H303" s="31">
        <v>455.82</v>
      </c>
      <c r="I303" s="10">
        <v>42837</v>
      </c>
      <c r="J303" s="7" t="s">
        <v>367</v>
      </c>
    </row>
    <row r="304" spans="1:10" ht="30" hidden="1" customHeight="1" thickBot="1" x14ac:dyDescent="0.3">
      <c r="A304" s="42"/>
      <c r="B304" s="42"/>
      <c r="C304" s="47"/>
      <c r="D304" s="6" t="s">
        <v>369</v>
      </c>
      <c r="E304" s="6" t="s">
        <v>370</v>
      </c>
      <c r="F304" s="12" t="s">
        <v>21</v>
      </c>
      <c r="G304" s="6" t="s">
        <v>367</v>
      </c>
      <c r="H304" s="31">
        <v>455.82</v>
      </c>
      <c r="I304" s="10">
        <v>42837</v>
      </c>
      <c r="J304" s="7" t="s">
        <v>367</v>
      </c>
    </row>
    <row r="305" spans="1:10" ht="30" hidden="1" customHeight="1" thickBot="1" x14ac:dyDescent="0.3">
      <c r="A305" s="42"/>
      <c r="B305" s="42"/>
      <c r="C305" s="47"/>
      <c r="D305" s="6" t="s">
        <v>369</v>
      </c>
      <c r="E305" s="6" t="s">
        <v>370</v>
      </c>
      <c r="F305" s="12" t="s">
        <v>21</v>
      </c>
      <c r="G305" s="6" t="s">
        <v>367</v>
      </c>
      <c r="H305" s="31">
        <v>455.82</v>
      </c>
      <c r="I305" s="10">
        <v>42837</v>
      </c>
      <c r="J305" s="7" t="s">
        <v>367</v>
      </c>
    </row>
    <row r="306" spans="1:10" ht="30" hidden="1" customHeight="1" thickBot="1" x14ac:dyDescent="0.3">
      <c r="A306" s="42"/>
      <c r="B306" s="42"/>
      <c r="C306" s="47"/>
      <c r="D306" s="6" t="s">
        <v>369</v>
      </c>
      <c r="E306" s="6" t="s">
        <v>370</v>
      </c>
      <c r="F306" s="12" t="s">
        <v>21</v>
      </c>
      <c r="G306" s="6" t="s">
        <v>367</v>
      </c>
      <c r="H306" s="31">
        <v>455.82</v>
      </c>
      <c r="I306" s="10">
        <v>42837</v>
      </c>
      <c r="J306" s="7" t="s">
        <v>367</v>
      </c>
    </row>
    <row r="307" spans="1:10" ht="30" hidden="1" customHeight="1" thickBot="1" x14ac:dyDescent="0.3">
      <c r="A307" s="42"/>
      <c r="B307" s="42"/>
      <c r="C307" s="47"/>
      <c r="D307" s="6" t="s">
        <v>369</v>
      </c>
      <c r="E307" s="6" t="s">
        <v>370</v>
      </c>
      <c r="F307" s="12" t="s">
        <v>21</v>
      </c>
      <c r="G307" s="6" t="s">
        <v>367</v>
      </c>
      <c r="H307" s="31">
        <v>455.82</v>
      </c>
      <c r="I307" s="10">
        <v>42837</v>
      </c>
      <c r="J307" s="7" t="s">
        <v>367</v>
      </c>
    </row>
    <row r="308" spans="1:10" ht="30" hidden="1" customHeight="1" thickBot="1" x14ac:dyDescent="0.3">
      <c r="A308" s="42"/>
      <c r="B308" s="42"/>
      <c r="C308" s="47"/>
      <c r="D308" s="6" t="s">
        <v>369</v>
      </c>
      <c r="E308" s="6" t="s">
        <v>370</v>
      </c>
      <c r="F308" s="12" t="s">
        <v>21</v>
      </c>
      <c r="G308" s="6" t="s">
        <v>367</v>
      </c>
      <c r="H308" s="31">
        <v>455.82</v>
      </c>
      <c r="I308" s="10">
        <v>42837</v>
      </c>
      <c r="J308" s="7" t="s">
        <v>367</v>
      </c>
    </row>
    <row r="309" spans="1:10" ht="30" hidden="1" customHeight="1" thickBot="1" x14ac:dyDescent="0.3">
      <c r="A309" s="42"/>
      <c r="B309" s="42"/>
      <c r="C309" s="47"/>
      <c r="D309" s="6" t="s">
        <v>369</v>
      </c>
      <c r="E309" s="6" t="s">
        <v>370</v>
      </c>
      <c r="F309" s="12" t="s">
        <v>21</v>
      </c>
      <c r="G309" s="6" t="s">
        <v>367</v>
      </c>
      <c r="H309" s="31">
        <v>455.82</v>
      </c>
      <c r="I309" s="10">
        <v>42837</v>
      </c>
      <c r="J309" s="7" t="s">
        <v>367</v>
      </c>
    </row>
    <row r="310" spans="1:10" ht="30" hidden="1" customHeight="1" thickBot="1" x14ac:dyDescent="0.3">
      <c r="A310" s="42"/>
      <c r="B310" s="42"/>
      <c r="C310" s="47"/>
      <c r="D310" s="6" t="s">
        <v>369</v>
      </c>
      <c r="E310" s="6" t="s">
        <v>370</v>
      </c>
      <c r="F310" s="12" t="s">
        <v>21</v>
      </c>
      <c r="G310" s="6" t="s">
        <v>367</v>
      </c>
      <c r="H310" s="31">
        <v>455.82</v>
      </c>
      <c r="I310" s="10">
        <v>42837</v>
      </c>
      <c r="J310" s="7" t="s">
        <v>367</v>
      </c>
    </row>
    <row r="311" spans="1:10" ht="30" hidden="1" customHeight="1" thickBot="1" x14ac:dyDescent="0.3">
      <c r="A311" s="42"/>
      <c r="B311" s="42"/>
      <c r="C311" s="47"/>
      <c r="D311" s="6" t="s">
        <v>369</v>
      </c>
      <c r="E311" s="6" t="s">
        <v>370</v>
      </c>
      <c r="F311" s="12" t="s">
        <v>21</v>
      </c>
      <c r="G311" s="6" t="s">
        <v>367</v>
      </c>
      <c r="H311" s="31">
        <v>455.82</v>
      </c>
      <c r="I311" s="10">
        <v>42837</v>
      </c>
      <c r="J311" s="7" t="s">
        <v>367</v>
      </c>
    </row>
    <row r="312" spans="1:10" ht="30" hidden="1" customHeight="1" thickBot="1" x14ac:dyDescent="0.3">
      <c r="A312" s="42"/>
      <c r="B312" s="42"/>
      <c r="C312" s="47"/>
      <c r="D312" s="6" t="s">
        <v>369</v>
      </c>
      <c r="E312" s="6" t="s">
        <v>370</v>
      </c>
      <c r="F312" s="12" t="s">
        <v>21</v>
      </c>
      <c r="G312" s="6" t="s">
        <v>367</v>
      </c>
      <c r="H312" s="31">
        <v>455.82</v>
      </c>
      <c r="I312" s="10">
        <v>42837</v>
      </c>
      <c r="J312" s="7" t="s">
        <v>367</v>
      </c>
    </row>
    <row r="313" spans="1:10" ht="30" hidden="1" customHeight="1" thickBot="1" x14ac:dyDescent="0.3">
      <c r="A313" s="42"/>
      <c r="B313" s="42"/>
      <c r="C313" s="47"/>
      <c r="D313" s="6" t="s">
        <v>369</v>
      </c>
      <c r="E313" s="6" t="s">
        <v>370</v>
      </c>
      <c r="F313" s="12" t="s">
        <v>21</v>
      </c>
      <c r="G313" s="6" t="s">
        <v>367</v>
      </c>
      <c r="H313" s="31">
        <v>455.82</v>
      </c>
      <c r="I313" s="10">
        <v>42837</v>
      </c>
      <c r="J313" s="7" t="s">
        <v>367</v>
      </c>
    </row>
    <row r="314" spans="1:10" ht="30" hidden="1" customHeight="1" thickBot="1" x14ac:dyDescent="0.3">
      <c r="A314" s="42"/>
      <c r="B314" s="42"/>
      <c r="C314" s="47"/>
      <c r="D314" s="6" t="s">
        <v>369</v>
      </c>
      <c r="E314" s="6" t="s">
        <v>370</v>
      </c>
      <c r="F314" s="12" t="s">
        <v>21</v>
      </c>
      <c r="G314" s="6" t="s">
        <v>367</v>
      </c>
      <c r="H314" s="31">
        <v>455.82</v>
      </c>
      <c r="I314" s="10">
        <v>42837</v>
      </c>
      <c r="J314" s="7" t="s">
        <v>367</v>
      </c>
    </row>
    <row r="315" spans="1:10" ht="30" hidden="1" customHeight="1" thickBot="1" x14ac:dyDescent="0.3">
      <c r="A315" s="42"/>
      <c r="B315" s="42"/>
      <c r="C315" s="47"/>
      <c r="D315" s="6" t="s">
        <v>369</v>
      </c>
      <c r="E315" s="6" t="s">
        <v>370</v>
      </c>
      <c r="F315" s="12" t="s">
        <v>21</v>
      </c>
      <c r="G315" s="6" t="s">
        <v>367</v>
      </c>
      <c r="H315" s="31">
        <v>455.82</v>
      </c>
      <c r="I315" s="10">
        <v>42837</v>
      </c>
      <c r="J315" s="7" t="s">
        <v>367</v>
      </c>
    </row>
    <row r="316" spans="1:10" ht="30" hidden="1" customHeight="1" thickBot="1" x14ac:dyDescent="0.3">
      <c r="A316" s="42"/>
      <c r="B316" s="42"/>
      <c r="C316" s="47"/>
      <c r="D316" s="6" t="s">
        <v>369</v>
      </c>
      <c r="E316" s="6" t="s">
        <v>370</v>
      </c>
      <c r="F316" s="12" t="s">
        <v>21</v>
      </c>
      <c r="G316" s="6" t="s">
        <v>367</v>
      </c>
      <c r="H316" s="31">
        <v>455.82</v>
      </c>
      <c r="I316" s="10">
        <v>42837</v>
      </c>
      <c r="J316" s="7" t="s">
        <v>367</v>
      </c>
    </row>
    <row r="317" spans="1:10" ht="30" hidden="1" customHeight="1" thickBot="1" x14ac:dyDescent="0.3">
      <c r="A317" s="42"/>
      <c r="B317" s="42"/>
      <c r="C317" s="47"/>
      <c r="D317" s="6" t="s">
        <v>369</v>
      </c>
      <c r="E317" s="6" t="s">
        <v>370</v>
      </c>
      <c r="F317" s="12" t="s">
        <v>21</v>
      </c>
      <c r="G317" s="6" t="s">
        <v>367</v>
      </c>
      <c r="H317" s="31">
        <v>455.82</v>
      </c>
      <c r="I317" s="10">
        <v>42837</v>
      </c>
      <c r="J317" s="7" t="s">
        <v>367</v>
      </c>
    </row>
    <row r="318" spans="1:10" ht="30" hidden="1" customHeight="1" thickBot="1" x14ac:dyDescent="0.3">
      <c r="A318" s="42"/>
      <c r="B318" s="42"/>
      <c r="C318" s="47"/>
      <c r="D318" s="6" t="s">
        <v>369</v>
      </c>
      <c r="E318" s="6" t="s">
        <v>370</v>
      </c>
      <c r="F318" s="12" t="s">
        <v>21</v>
      </c>
      <c r="G318" s="6" t="s">
        <v>367</v>
      </c>
      <c r="H318" s="31">
        <v>455.82</v>
      </c>
      <c r="I318" s="10">
        <v>42837</v>
      </c>
      <c r="J318" s="7" t="s">
        <v>367</v>
      </c>
    </row>
    <row r="319" spans="1:10" ht="30" hidden="1" customHeight="1" thickBot="1" x14ac:dyDescent="0.3">
      <c r="A319" s="42"/>
      <c r="B319" s="42"/>
      <c r="C319" s="47"/>
      <c r="D319" s="6" t="s">
        <v>369</v>
      </c>
      <c r="E319" s="6" t="s">
        <v>370</v>
      </c>
      <c r="F319" s="12" t="s">
        <v>21</v>
      </c>
      <c r="G319" s="6" t="s">
        <v>367</v>
      </c>
      <c r="H319" s="31">
        <v>455.82</v>
      </c>
      <c r="I319" s="10">
        <v>42837</v>
      </c>
      <c r="J319" s="7" t="s">
        <v>367</v>
      </c>
    </row>
    <row r="320" spans="1:10" ht="30" hidden="1" customHeight="1" thickBot="1" x14ac:dyDescent="0.3">
      <c r="A320" s="42"/>
      <c r="B320" s="42"/>
      <c r="C320" s="47"/>
      <c r="D320" s="6" t="s">
        <v>369</v>
      </c>
      <c r="E320" s="6" t="s">
        <v>370</v>
      </c>
      <c r="F320" s="12" t="s">
        <v>21</v>
      </c>
      <c r="G320" s="6" t="s">
        <v>367</v>
      </c>
      <c r="H320" s="31">
        <v>455.82</v>
      </c>
      <c r="I320" s="10">
        <v>42837</v>
      </c>
      <c r="J320" s="7" t="s">
        <v>367</v>
      </c>
    </row>
    <row r="321" spans="1:10" ht="30" hidden="1" customHeight="1" thickBot="1" x14ac:dyDescent="0.3">
      <c r="A321" s="42"/>
      <c r="B321" s="42"/>
      <c r="C321" s="47"/>
      <c r="D321" s="6" t="s">
        <v>369</v>
      </c>
      <c r="E321" s="6" t="s">
        <v>370</v>
      </c>
      <c r="F321" s="12" t="s">
        <v>21</v>
      </c>
      <c r="G321" s="6" t="s">
        <v>367</v>
      </c>
      <c r="H321" s="31">
        <v>455.82</v>
      </c>
      <c r="I321" s="10">
        <v>42837</v>
      </c>
      <c r="J321" s="7" t="s">
        <v>367</v>
      </c>
    </row>
    <row r="322" spans="1:10" ht="30" hidden="1" customHeight="1" thickBot="1" x14ac:dyDescent="0.3">
      <c r="A322" s="42"/>
      <c r="B322" s="42"/>
      <c r="C322" s="47"/>
      <c r="D322" s="6" t="s">
        <v>369</v>
      </c>
      <c r="E322" s="6" t="s">
        <v>370</v>
      </c>
      <c r="F322" s="12" t="s">
        <v>21</v>
      </c>
      <c r="G322" s="6" t="s">
        <v>367</v>
      </c>
      <c r="H322" s="31">
        <v>455.82</v>
      </c>
      <c r="I322" s="10">
        <v>42837</v>
      </c>
      <c r="J322" s="7" t="s">
        <v>367</v>
      </c>
    </row>
    <row r="323" spans="1:10" ht="30" hidden="1" customHeight="1" thickBot="1" x14ac:dyDescent="0.3">
      <c r="A323" s="42"/>
      <c r="B323" s="42"/>
      <c r="C323" s="47"/>
      <c r="D323" s="6" t="s">
        <v>369</v>
      </c>
      <c r="E323" s="6" t="s">
        <v>370</v>
      </c>
      <c r="F323" s="12" t="s">
        <v>21</v>
      </c>
      <c r="G323" s="6" t="s">
        <v>367</v>
      </c>
      <c r="H323" s="31">
        <v>455.82</v>
      </c>
      <c r="I323" s="10">
        <v>42837</v>
      </c>
      <c r="J323" s="7" t="s">
        <v>367</v>
      </c>
    </row>
    <row r="324" spans="1:10" ht="30" hidden="1" customHeight="1" thickBot="1" x14ac:dyDescent="0.3">
      <c r="A324" s="42"/>
      <c r="B324" s="42"/>
      <c r="C324" s="47"/>
      <c r="D324" s="6" t="s">
        <v>369</v>
      </c>
      <c r="E324" s="6" t="s">
        <v>370</v>
      </c>
      <c r="F324" s="12" t="s">
        <v>21</v>
      </c>
      <c r="G324" s="6" t="s">
        <v>367</v>
      </c>
      <c r="H324" s="31">
        <v>455.82</v>
      </c>
      <c r="I324" s="10">
        <v>42837</v>
      </c>
      <c r="J324" s="7" t="s">
        <v>367</v>
      </c>
    </row>
    <row r="325" spans="1:10" ht="30" hidden="1" customHeight="1" thickBot="1" x14ac:dyDescent="0.3">
      <c r="A325" s="42"/>
      <c r="B325" s="42"/>
      <c r="C325" s="47"/>
      <c r="D325" s="6" t="s">
        <v>369</v>
      </c>
      <c r="E325" s="6" t="s">
        <v>370</v>
      </c>
      <c r="F325" s="12" t="s">
        <v>21</v>
      </c>
      <c r="G325" s="6" t="s">
        <v>367</v>
      </c>
      <c r="H325" s="31">
        <v>455.82</v>
      </c>
      <c r="I325" s="10">
        <v>42837</v>
      </c>
      <c r="J325" s="7" t="s">
        <v>367</v>
      </c>
    </row>
    <row r="326" spans="1:10" ht="30" hidden="1" customHeight="1" thickBot="1" x14ac:dyDescent="0.3">
      <c r="A326" s="42"/>
      <c r="B326" s="42"/>
      <c r="C326" s="47"/>
      <c r="D326" s="6" t="s">
        <v>369</v>
      </c>
      <c r="E326" s="6" t="s">
        <v>370</v>
      </c>
      <c r="F326" s="12" t="s">
        <v>21</v>
      </c>
      <c r="G326" s="6" t="s">
        <v>367</v>
      </c>
      <c r="H326" s="31">
        <v>455.82</v>
      </c>
      <c r="I326" s="10">
        <v>42837</v>
      </c>
      <c r="J326" s="7" t="s">
        <v>367</v>
      </c>
    </row>
    <row r="327" spans="1:10" ht="30" hidden="1" customHeight="1" thickBot="1" x14ac:dyDescent="0.3">
      <c r="A327" s="42"/>
      <c r="B327" s="42"/>
      <c r="C327" s="47"/>
      <c r="D327" s="6" t="s">
        <v>369</v>
      </c>
      <c r="E327" s="6" t="s">
        <v>370</v>
      </c>
      <c r="F327" s="12" t="s">
        <v>21</v>
      </c>
      <c r="G327" s="6" t="s">
        <v>367</v>
      </c>
      <c r="H327" s="31">
        <v>455.82</v>
      </c>
      <c r="I327" s="10">
        <v>42837</v>
      </c>
      <c r="J327" s="7" t="s">
        <v>367</v>
      </c>
    </row>
    <row r="328" spans="1:10" ht="30" hidden="1" customHeight="1" thickBot="1" x14ac:dyDescent="0.3">
      <c r="A328" s="42"/>
      <c r="B328" s="42"/>
      <c r="C328" s="47"/>
      <c r="D328" s="6" t="s">
        <v>369</v>
      </c>
      <c r="E328" s="6" t="s">
        <v>370</v>
      </c>
      <c r="F328" s="12" t="s">
        <v>21</v>
      </c>
      <c r="G328" s="6" t="s">
        <v>367</v>
      </c>
      <c r="H328" s="31">
        <v>455.82</v>
      </c>
      <c r="I328" s="10">
        <v>42837</v>
      </c>
      <c r="J328" s="7" t="s">
        <v>367</v>
      </c>
    </row>
    <row r="329" spans="1:10" ht="30" hidden="1" customHeight="1" thickBot="1" x14ac:dyDescent="0.3">
      <c r="A329" s="42"/>
      <c r="B329" s="42"/>
      <c r="C329" s="47"/>
      <c r="D329" s="6" t="s">
        <v>369</v>
      </c>
      <c r="E329" s="6" t="s">
        <v>370</v>
      </c>
      <c r="F329" s="12" t="s">
        <v>21</v>
      </c>
      <c r="G329" s="6" t="s">
        <v>367</v>
      </c>
      <c r="H329" s="31">
        <v>455.82</v>
      </c>
      <c r="I329" s="10">
        <v>42837</v>
      </c>
      <c r="J329" s="7" t="s">
        <v>367</v>
      </c>
    </row>
    <row r="330" spans="1:10" ht="30" hidden="1" customHeight="1" thickBot="1" x14ac:dyDescent="0.3">
      <c r="A330" s="42"/>
      <c r="B330" s="42"/>
      <c r="C330" s="47"/>
      <c r="D330" s="6" t="s">
        <v>369</v>
      </c>
      <c r="E330" s="6" t="s">
        <v>370</v>
      </c>
      <c r="F330" s="12" t="s">
        <v>21</v>
      </c>
      <c r="G330" s="6" t="s">
        <v>367</v>
      </c>
      <c r="H330" s="31">
        <v>455.82</v>
      </c>
      <c r="I330" s="10">
        <v>42837</v>
      </c>
      <c r="J330" s="7" t="s">
        <v>367</v>
      </c>
    </row>
    <row r="331" spans="1:10" ht="30" hidden="1" customHeight="1" thickBot="1" x14ac:dyDescent="0.3">
      <c r="A331" s="42"/>
      <c r="B331" s="42"/>
      <c r="C331" s="47"/>
      <c r="D331" s="6" t="s">
        <v>369</v>
      </c>
      <c r="E331" s="6" t="s">
        <v>370</v>
      </c>
      <c r="F331" s="12" t="s">
        <v>21</v>
      </c>
      <c r="G331" s="6" t="s">
        <v>367</v>
      </c>
      <c r="H331" s="31">
        <v>455.82</v>
      </c>
      <c r="I331" s="10">
        <v>42837</v>
      </c>
      <c r="J331" s="7" t="s">
        <v>367</v>
      </c>
    </row>
    <row r="332" spans="1:10" ht="30" hidden="1" customHeight="1" thickBot="1" x14ac:dyDescent="0.3">
      <c r="A332" s="42"/>
      <c r="B332" s="42"/>
      <c r="C332" s="47"/>
      <c r="D332" s="6" t="s">
        <v>369</v>
      </c>
      <c r="E332" s="6" t="s">
        <v>370</v>
      </c>
      <c r="F332" s="12" t="s">
        <v>21</v>
      </c>
      <c r="G332" s="6" t="s">
        <v>367</v>
      </c>
      <c r="H332" s="31">
        <v>455.82</v>
      </c>
      <c r="I332" s="10">
        <v>42837</v>
      </c>
      <c r="J332" s="7" t="s">
        <v>367</v>
      </c>
    </row>
    <row r="333" spans="1:10" ht="30" hidden="1" customHeight="1" thickBot="1" x14ac:dyDescent="0.3">
      <c r="A333" s="42"/>
      <c r="B333" s="42"/>
      <c r="C333" s="47"/>
      <c r="D333" s="6" t="s">
        <v>369</v>
      </c>
      <c r="E333" s="6" t="s">
        <v>370</v>
      </c>
      <c r="F333" s="12" t="s">
        <v>21</v>
      </c>
      <c r="G333" s="6" t="s">
        <v>367</v>
      </c>
      <c r="H333" s="31">
        <v>455.82</v>
      </c>
      <c r="I333" s="10">
        <v>42837</v>
      </c>
      <c r="J333" s="7" t="s">
        <v>367</v>
      </c>
    </row>
    <row r="334" spans="1:10" ht="30" hidden="1" customHeight="1" thickBot="1" x14ac:dyDescent="0.3">
      <c r="A334" s="42"/>
      <c r="B334" s="42"/>
      <c r="C334" s="47"/>
      <c r="D334" s="6" t="s">
        <v>369</v>
      </c>
      <c r="E334" s="6" t="s">
        <v>370</v>
      </c>
      <c r="F334" s="12" t="s">
        <v>21</v>
      </c>
      <c r="G334" s="6" t="s">
        <v>367</v>
      </c>
      <c r="H334" s="31">
        <v>455.82</v>
      </c>
      <c r="I334" s="10">
        <v>42837</v>
      </c>
      <c r="J334" s="7" t="s">
        <v>367</v>
      </c>
    </row>
    <row r="335" spans="1:10" ht="30" hidden="1" customHeight="1" thickBot="1" x14ac:dyDescent="0.3">
      <c r="A335" s="42"/>
      <c r="B335" s="42"/>
      <c r="C335" s="47"/>
      <c r="D335" s="6" t="s">
        <v>369</v>
      </c>
      <c r="E335" s="6" t="s">
        <v>370</v>
      </c>
      <c r="F335" s="12" t="s">
        <v>21</v>
      </c>
      <c r="G335" s="6" t="s">
        <v>367</v>
      </c>
      <c r="H335" s="31">
        <v>455.82</v>
      </c>
      <c r="I335" s="10">
        <v>42837</v>
      </c>
      <c r="J335" s="7" t="s">
        <v>367</v>
      </c>
    </row>
    <row r="336" spans="1:10" ht="30" hidden="1" customHeight="1" thickBot="1" x14ac:dyDescent="0.3">
      <c r="A336" s="42"/>
      <c r="B336" s="42"/>
      <c r="C336" s="47"/>
      <c r="D336" s="6" t="s">
        <v>369</v>
      </c>
      <c r="E336" s="6" t="s">
        <v>370</v>
      </c>
      <c r="F336" s="12" t="s">
        <v>21</v>
      </c>
      <c r="G336" s="6" t="s">
        <v>367</v>
      </c>
      <c r="H336" s="31">
        <v>455.82</v>
      </c>
      <c r="I336" s="10">
        <v>42837</v>
      </c>
      <c r="J336" s="7" t="s">
        <v>367</v>
      </c>
    </row>
    <row r="337" spans="1:10" ht="30" hidden="1" customHeight="1" thickBot="1" x14ac:dyDescent="0.3">
      <c r="A337" s="42"/>
      <c r="B337" s="42"/>
      <c r="C337" s="47"/>
      <c r="D337" s="6" t="s">
        <v>369</v>
      </c>
      <c r="E337" s="6" t="s">
        <v>370</v>
      </c>
      <c r="F337" s="12" t="s">
        <v>21</v>
      </c>
      <c r="G337" s="6" t="s">
        <v>367</v>
      </c>
      <c r="H337" s="31">
        <v>455.82</v>
      </c>
      <c r="I337" s="10">
        <v>42837</v>
      </c>
      <c r="J337" s="7" t="s">
        <v>367</v>
      </c>
    </row>
    <row r="338" spans="1:10" ht="30" hidden="1" customHeight="1" thickBot="1" x14ac:dyDescent="0.3">
      <c r="A338" s="42"/>
      <c r="B338" s="42"/>
      <c r="C338" s="47"/>
      <c r="D338" s="6" t="s">
        <v>369</v>
      </c>
      <c r="E338" s="6" t="s">
        <v>370</v>
      </c>
      <c r="F338" s="12" t="s">
        <v>21</v>
      </c>
      <c r="G338" s="6" t="s">
        <v>367</v>
      </c>
      <c r="H338" s="31">
        <v>455.82</v>
      </c>
      <c r="I338" s="10">
        <v>42837</v>
      </c>
      <c r="J338" s="7" t="s">
        <v>367</v>
      </c>
    </row>
    <row r="339" spans="1:10" ht="30" hidden="1" customHeight="1" thickBot="1" x14ac:dyDescent="0.3">
      <c r="A339" s="42"/>
      <c r="B339" s="42"/>
      <c r="C339" s="47"/>
      <c r="D339" s="6" t="s">
        <v>369</v>
      </c>
      <c r="E339" s="6" t="s">
        <v>370</v>
      </c>
      <c r="F339" s="12" t="s">
        <v>21</v>
      </c>
      <c r="G339" s="6" t="s">
        <v>367</v>
      </c>
      <c r="H339" s="31">
        <v>455.82</v>
      </c>
      <c r="I339" s="10">
        <v>42837</v>
      </c>
      <c r="J339" s="7" t="s">
        <v>367</v>
      </c>
    </row>
    <row r="340" spans="1:10" ht="30" hidden="1" customHeight="1" thickBot="1" x14ac:dyDescent="0.3">
      <c r="A340" s="42"/>
      <c r="B340" s="42"/>
      <c r="C340" s="47"/>
      <c r="D340" s="6" t="s">
        <v>369</v>
      </c>
      <c r="E340" s="6" t="s">
        <v>370</v>
      </c>
      <c r="F340" s="12" t="s">
        <v>21</v>
      </c>
      <c r="G340" s="6" t="s">
        <v>367</v>
      </c>
      <c r="H340" s="31">
        <v>455.82</v>
      </c>
      <c r="I340" s="10">
        <v>42837</v>
      </c>
      <c r="J340" s="7" t="s">
        <v>367</v>
      </c>
    </row>
    <row r="341" spans="1:10" ht="30" hidden="1" customHeight="1" thickBot="1" x14ac:dyDescent="0.3">
      <c r="A341" s="42"/>
      <c r="B341" s="42"/>
      <c r="C341" s="47"/>
      <c r="D341" s="6" t="s">
        <v>369</v>
      </c>
      <c r="E341" s="6" t="s">
        <v>370</v>
      </c>
      <c r="F341" s="12" t="s">
        <v>21</v>
      </c>
      <c r="G341" s="6" t="s">
        <v>367</v>
      </c>
      <c r="H341" s="31">
        <v>455.82</v>
      </c>
      <c r="I341" s="10">
        <v>42837</v>
      </c>
      <c r="J341" s="7" t="s">
        <v>367</v>
      </c>
    </row>
    <row r="342" spans="1:10" ht="30" hidden="1" customHeight="1" thickBot="1" x14ac:dyDescent="0.3">
      <c r="A342" s="42"/>
      <c r="B342" s="42"/>
      <c r="C342" s="47"/>
      <c r="D342" s="6" t="s">
        <v>369</v>
      </c>
      <c r="E342" s="6" t="s">
        <v>370</v>
      </c>
      <c r="F342" s="12" t="s">
        <v>21</v>
      </c>
      <c r="G342" s="6" t="s">
        <v>367</v>
      </c>
      <c r="H342" s="31">
        <v>455.82</v>
      </c>
      <c r="I342" s="10">
        <v>42837</v>
      </c>
      <c r="J342" s="7" t="s">
        <v>367</v>
      </c>
    </row>
    <row r="343" spans="1:10" ht="30" hidden="1" customHeight="1" thickBot="1" x14ac:dyDescent="0.3">
      <c r="A343" s="42"/>
      <c r="B343" s="42"/>
      <c r="C343" s="47"/>
      <c r="D343" s="6" t="s">
        <v>369</v>
      </c>
      <c r="E343" s="6" t="s">
        <v>370</v>
      </c>
      <c r="F343" s="12" t="s">
        <v>21</v>
      </c>
      <c r="G343" s="6" t="s">
        <v>367</v>
      </c>
      <c r="H343" s="31">
        <v>455.82</v>
      </c>
      <c r="I343" s="10">
        <v>42837</v>
      </c>
      <c r="J343" s="7" t="s">
        <v>367</v>
      </c>
    </row>
    <row r="344" spans="1:10" ht="30" hidden="1" customHeight="1" thickBot="1" x14ac:dyDescent="0.3">
      <c r="A344" s="42"/>
      <c r="B344" s="42"/>
      <c r="C344" s="47"/>
      <c r="D344" s="6" t="s">
        <v>369</v>
      </c>
      <c r="E344" s="6" t="s">
        <v>370</v>
      </c>
      <c r="F344" s="12" t="s">
        <v>21</v>
      </c>
      <c r="G344" s="6" t="s">
        <v>367</v>
      </c>
      <c r="H344" s="31">
        <v>455.82</v>
      </c>
      <c r="I344" s="10">
        <v>42837</v>
      </c>
      <c r="J344" s="7" t="s">
        <v>367</v>
      </c>
    </row>
    <row r="345" spans="1:10" ht="30" hidden="1" customHeight="1" thickBot="1" x14ac:dyDescent="0.3">
      <c r="A345" s="42"/>
      <c r="B345" s="42"/>
      <c r="C345" s="47"/>
      <c r="D345" s="6" t="s">
        <v>369</v>
      </c>
      <c r="E345" s="6" t="s">
        <v>370</v>
      </c>
      <c r="F345" s="12" t="s">
        <v>21</v>
      </c>
      <c r="G345" s="6" t="s">
        <v>367</v>
      </c>
      <c r="H345" s="31">
        <v>455.82</v>
      </c>
      <c r="I345" s="10">
        <v>42837</v>
      </c>
      <c r="J345" s="7" t="s">
        <v>367</v>
      </c>
    </row>
    <row r="346" spans="1:10" ht="30" hidden="1" customHeight="1" thickBot="1" x14ac:dyDescent="0.3">
      <c r="A346" s="42"/>
      <c r="B346" s="42"/>
      <c r="C346" s="47"/>
      <c r="D346" s="6" t="s">
        <v>369</v>
      </c>
      <c r="E346" s="6" t="s">
        <v>370</v>
      </c>
      <c r="F346" s="12" t="s">
        <v>21</v>
      </c>
      <c r="G346" s="6" t="s">
        <v>367</v>
      </c>
      <c r="H346" s="31">
        <v>455.82</v>
      </c>
      <c r="I346" s="10">
        <v>42837</v>
      </c>
      <c r="J346" s="7" t="s">
        <v>367</v>
      </c>
    </row>
    <row r="347" spans="1:10" ht="30" hidden="1" customHeight="1" thickBot="1" x14ac:dyDescent="0.3">
      <c r="A347" s="42"/>
      <c r="B347" s="42"/>
      <c r="C347" s="47"/>
      <c r="D347" s="6" t="s">
        <v>369</v>
      </c>
      <c r="E347" s="6" t="s">
        <v>370</v>
      </c>
      <c r="F347" s="12" t="s">
        <v>21</v>
      </c>
      <c r="G347" s="6" t="s">
        <v>367</v>
      </c>
      <c r="H347" s="31">
        <v>455.82</v>
      </c>
      <c r="I347" s="10">
        <v>42837</v>
      </c>
      <c r="J347" s="7" t="s">
        <v>367</v>
      </c>
    </row>
    <row r="348" spans="1:10" ht="30" hidden="1" customHeight="1" thickBot="1" x14ac:dyDescent="0.3">
      <c r="A348" s="42"/>
      <c r="B348" s="42"/>
      <c r="C348" s="47"/>
      <c r="D348" s="6" t="s">
        <v>369</v>
      </c>
      <c r="E348" s="6" t="s">
        <v>370</v>
      </c>
      <c r="F348" s="12" t="s">
        <v>21</v>
      </c>
      <c r="G348" s="6" t="s">
        <v>367</v>
      </c>
      <c r="H348" s="31">
        <v>455.82</v>
      </c>
      <c r="I348" s="10">
        <v>42837</v>
      </c>
      <c r="J348" s="7" t="s">
        <v>367</v>
      </c>
    </row>
    <row r="349" spans="1:10" ht="30" hidden="1" customHeight="1" thickBot="1" x14ac:dyDescent="0.3">
      <c r="A349" s="42"/>
      <c r="B349" s="42"/>
      <c r="C349" s="47"/>
      <c r="D349" s="6" t="s">
        <v>369</v>
      </c>
      <c r="E349" s="6" t="s">
        <v>370</v>
      </c>
      <c r="F349" s="12" t="s">
        <v>21</v>
      </c>
      <c r="G349" s="6" t="s">
        <v>367</v>
      </c>
      <c r="H349" s="31">
        <v>455.82</v>
      </c>
      <c r="I349" s="10">
        <v>42837</v>
      </c>
      <c r="J349" s="7" t="s">
        <v>367</v>
      </c>
    </row>
    <row r="350" spans="1:10" ht="30" hidden="1" customHeight="1" thickBot="1" x14ac:dyDescent="0.3">
      <c r="A350" s="42"/>
      <c r="B350" s="42"/>
      <c r="C350" s="47"/>
      <c r="D350" s="6" t="s">
        <v>369</v>
      </c>
      <c r="E350" s="6" t="s">
        <v>370</v>
      </c>
      <c r="F350" s="12" t="s">
        <v>21</v>
      </c>
      <c r="G350" s="6" t="s">
        <v>367</v>
      </c>
      <c r="H350" s="31">
        <v>455.82</v>
      </c>
      <c r="I350" s="10">
        <v>42837</v>
      </c>
      <c r="J350" s="7" t="s">
        <v>367</v>
      </c>
    </row>
    <row r="351" spans="1:10" ht="30" hidden="1" customHeight="1" thickBot="1" x14ac:dyDescent="0.3">
      <c r="A351" s="42"/>
      <c r="B351" s="42"/>
      <c r="C351" s="47"/>
      <c r="D351" s="6" t="s">
        <v>369</v>
      </c>
      <c r="E351" s="6" t="s">
        <v>370</v>
      </c>
      <c r="F351" s="12" t="s">
        <v>21</v>
      </c>
      <c r="G351" s="6" t="s">
        <v>367</v>
      </c>
      <c r="H351" s="31">
        <v>455.82</v>
      </c>
      <c r="I351" s="10">
        <v>42837</v>
      </c>
      <c r="J351" s="7" t="s">
        <v>367</v>
      </c>
    </row>
    <row r="352" spans="1:10" ht="30" hidden="1" customHeight="1" thickBot="1" x14ac:dyDescent="0.3">
      <c r="A352" s="42"/>
      <c r="B352" s="42"/>
      <c r="C352" s="47"/>
      <c r="D352" s="6" t="s">
        <v>369</v>
      </c>
      <c r="E352" s="6" t="s">
        <v>370</v>
      </c>
      <c r="F352" s="12" t="s">
        <v>21</v>
      </c>
      <c r="G352" s="6" t="s">
        <v>367</v>
      </c>
      <c r="H352" s="31">
        <v>455.82</v>
      </c>
      <c r="I352" s="10">
        <v>42837</v>
      </c>
      <c r="J352" s="7" t="s">
        <v>367</v>
      </c>
    </row>
    <row r="353" spans="1:10" ht="30" hidden="1" customHeight="1" thickBot="1" x14ac:dyDescent="0.3">
      <c r="A353" s="42"/>
      <c r="B353" s="42"/>
      <c r="C353" s="47"/>
      <c r="D353" s="6" t="s">
        <v>369</v>
      </c>
      <c r="E353" s="6" t="s">
        <v>370</v>
      </c>
      <c r="F353" s="12" t="s">
        <v>21</v>
      </c>
      <c r="G353" s="6" t="s">
        <v>367</v>
      </c>
      <c r="H353" s="31">
        <v>455.82</v>
      </c>
      <c r="I353" s="10">
        <v>42837</v>
      </c>
      <c r="J353" s="7" t="s">
        <v>367</v>
      </c>
    </row>
    <row r="354" spans="1:10" ht="30" hidden="1" customHeight="1" thickBot="1" x14ac:dyDescent="0.3">
      <c r="A354" s="42"/>
      <c r="B354" s="42"/>
      <c r="C354" s="47"/>
      <c r="D354" s="6" t="s">
        <v>369</v>
      </c>
      <c r="E354" s="6" t="s">
        <v>370</v>
      </c>
      <c r="F354" s="12" t="s">
        <v>21</v>
      </c>
      <c r="G354" s="6" t="s">
        <v>367</v>
      </c>
      <c r="H354" s="31">
        <v>455.82</v>
      </c>
      <c r="I354" s="10">
        <v>42837</v>
      </c>
      <c r="J354" s="7" t="s">
        <v>367</v>
      </c>
    </row>
    <row r="355" spans="1:10" ht="30" hidden="1" customHeight="1" thickBot="1" x14ac:dyDescent="0.3">
      <c r="A355" s="42"/>
      <c r="B355" s="42"/>
      <c r="C355" s="47"/>
      <c r="D355" s="6" t="s">
        <v>369</v>
      </c>
      <c r="E355" s="6" t="s">
        <v>370</v>
      </c>
      <c r="F355" s="12" t="s">
        <v>21</v>
      </c>
      <c r="G355" s="6" t="s">
        <v>367</v>
      </c>
      <c r="H355" s="31">
        <v>455.82</v>
      </c>
      <c r="I355" s="10">
        <v>42837</v>
      </c>
      <c r="J355" s="7" t="s">
        <v>367</v>
      </c>
    </row>
    <row r="356" spans="1:10" ht="30" hidden="1" customHeight="1" thickBot="1" x14ac:dyDescent="0.3">
      <c r="A356" s="42"/>
      <c r="B356" s="42"/>
      <c r="C356" s="47"/>
      <c r="D356" s="6" t="s">
        <v>369</v>
      </c>
      <c r="E356" s="6" t="s">
        <v>370</v>
      </c>
      <c r="F356" s="12" t="s">
        <v>21</v>
      </c>
      <c r="G356" s="6" t="s">
        <v>367</v>
      </c>
      <c r="H356" s="31">
        <v>455.82</v>
      </c>
      <c r="I356" s="10">
        <v>42837</v>
      </c>
      <c r="J356" s="7" t="s">
        <v>367</v>
      </c>
    </row>
    <row r="357" spans="1:10" ht="30" hidden="1" customHeight="1" thickBot="1" x14ac:dyDescent="0.3">
      <c r="A357" s="42"/>
      <c r="B357" s="42"/>
      <c r="C357" s="47"/>
      <c r="D357" s="6" t="s">
        <v>369</v>
      </c>
      <c r="E357" s="6" t="s">
        <v>370</v>
      </c>
      <c r="F357" s="12" t="s">
        <v>21</v>
      </c>
      <c r="G357" s="6" t="s">
        <v>367</v>
      </c>
      <c r="H357" s="31">
        <v>455.82</v>
      </c>
      <c r="I357" s="10">
        <v>42837</v>
      </c>
      <c r="J357" s="7" t="s">
        <v>367</v>
      </c>
    </row>
    <row r="358" spans="1:10" ht="30" hidden="1" customHeight="1" thickBot="1" x14ac:dyDescent="0.3">
      <c r="A358" s="42"/>
      <c r="B358" s="42"/>
      <c r="C358" s="47"/>
      <c r="D358" s="6" t="s">
        <v>369</v>
      </c>
      <c r="E358" s="6" t="s">
        <v>370</v>
      </c>
      <c r="F358" s="12" t="s">
        <v>21</v>
      </c>
      <c r="G358" s="6" t="s">
        <v>367</v>
      </c>
      <c r="H358" s="31">
        <v>455.82</v>
      </c>
      <c r="I358" s="10">
        <v>42837</v>
      </c>
      <c r="J358" s="7" t="s">
        <v>367</v>
      </c>
    </row>
    <row r="359" spans="1:10" ht="30" hidden="1" customHeight="1" thickBot="1" x14ac:dyDescent="0.3">
      <c r="A359" s="42"/>
      <c r="B359" s="42"/>
      <c r="C359" s="47"/>
      <c r="D359" s="6" t="s">
        <v>369</v>
      </c>
      <c r="E359" s="6" t="s">
        <v>370</v>
      </c>
      <c r="F359" s="12" t="s">
        <v>21</v>
      </c>
      <c r="G359" s="6" t="s">
        <v>367</v>
      </c>
      <c r="H359" s="31">
        <v>455.82</v>
      </c>
      <c r="I359" s="10">
        <v>42837</v>
      </c>
      <c r="J359" s="7" t="s">
        <v>367</v>
      </c>
    </row>
    <row r="360" spans="1:10" ht="30" hidden="1" customHeight="1" thickBot="1" x14ac:dyDescent="0.3">
      <c r="A360" s="42"/>
      <c r="B360" s="42"/>
      <c r="C360" s="47"/>
      <c r="D360" s="6" t="s">
        <v>369</v>
      </c>
      <c r="E360" s="6" t="s">
        <v>370</v>
      </c>
      <c r="F360" s="12" t="s">
        <v>21</v>
      </c>
      <c r="G360" s="6" t="s">
        <v>367</v>
      </c>
      <c r="H360" s="31">
        <v>455.82</v>
      </c>
      <c r="I360" s="10">
        <v>42837</v>
      </c>
      <c r="J360" s="7" t="s">
        <v>367</v>
      </c>
    </row>
    <row r="361" spans="1:10" ht="30" hidden="1" customHeight="1" thickBot="1" x14ac:dyDescent="0.3">
      <c r="A361" s="42"/>
      <c r="B361" s="42"/>
      <c r="C361" s="47"/>
      <c r="D361" s="6" t="s">
        <v>369</v>
      </c>
      <c r="E361" s="6" t="s">
        <v>370</v>
      </c>
      <c r="F361" s="12" t="s">
        <v>21</v>
      </c>
      <c r="G361" s="6" t="s">
        <v>367</v>
      </c>
      <c r="H361" s="31">
        <v>455.82</v>
      </c>
      <c r="I361" s="10">
        <v>42837</v>
      </c>
      <c r="J361" s="7" t="s">
        <v>367</v>
      </c>
    </row>
    <row r="362" spans="1:10" ht="30" hidden="1" customHeight="1" thickBot="1" x14ac:dyDescent="0.3">
      <c r="A362" s="42"/>
      <c r="B362" s="42"/>
      <c r="C362" s="47"/>
      <c r="D362" s="6" t="s">
        <v>369</v>
      </c>
      <c r="E362" s="6" t="s">
        <v>370</v>
      </c>
      <c r="F362" s="12" t="s">
        <v>21</v>
      </c>
      <c r="G362" s="6" t="s">
        <v>367</v>
      </c>
      <c r="H362" s="31">
        <v>455.82</v>
      </c>
      <c r="I362" s="10">
        <v>42837</v>
      </c>
      <c r="J362" s="7" t="s">
        <v>367</v>
      </c>
    </row>
    <row r="363" spans="1:10" ht="30" hidden="1" customHeight="1" thickBot="1" x14ac:dyDescent="0.3">
      <c r="A363" s="42"/>
      <c r="B363" s="42"/>
      <c r="C363" s="47"/>
      <c r="D363" s="6" t="s">
        <v>369</v>
      </c>
      <c r="E363" s="6" t="s">
        <v>370</v>
      </c>
      <c r="F363" s="12" t="s">
        <v>21</v>
      </c>
      <c r="G363" s="6" t="s">
        <v>367</v>
      </c>
      <c r="H363" s="31">
        <v>455.82</v>
      </c>
      <c r="I363" s="10">
        <v>42837</v>
      </c>
      <c r="J363" s="7" t="s">
        <v>367</v>
      </c>
    </row>
    <row r="364" spans="1:10" ht="30" hidden="1" customHeight="1" thickBot="1" x14ac:dyDescent="0.3">
      <c r="A364" s="42"/>
      <c r="B364" s="42"/>
      <c r="C364" s="47"/>
      <c r="D364" s="6" t="s">
        <v>369</v>
      </c>
      <c r="E364" s="6" t="s">
        <v>370</v>
      </c>
      <c r="F364" s="12" t="s">
        <v>21</v>
      </c>
      <c r="G364" s="6" t="s">
        <v>367</v>
      </c>
      <c r="H364" s="31">
        <v>455.82</v>
      </c>
      <c r="I364" s="10">
        <v>42837</v>
      </c>
      <c r="J364" s="7" t="s">
        <v>367</v>
      </c>
    </row>
    <row r="365" spans="1:10" ht="30" hidden="1" customHeight="1" thickBot="1" x14ac:dyDescent="0.3">
      <c r="A365" s="42"/>
      <c r="B365" s="42"/>
      <c r="C365" s="47"/>
      <c r="D365" s="6" t="s">
        <v>369</v>
      </c>
      <c r="E365" s="6" t="s">
        <v>370</v>
      </c>
      <c r="F365" s="12" t="s">
        <v>21</v>
      </c>
      <c r="G365" s="6" t="s">
        <v>367</v>
      </c>
      <c r="H365" s="31">
        <v>455.82</v>
      </c>
      <c r="I365" s="10">
        <v>42837</v>
      </c>
      <c r="J365" s="7" t="s">
        <v>367</v>
      </c>
    </row>
    <row r="366" spans="1:10" ht="30" hidden="1" customHeight="1" thickBot="1" x14ac:dyDescent="0.3">
      <c r="A366" s="42"/>
      <c r="B366" s="42"/>
      <c r="C366" s="47"/>
      <c r="D366" s="6" t="s">
        <v>369</v>
      </c>
      <c r="E366" s="6" t="s">
        <v>370</v>
      </c>
      <c r="F366" s="12" t="s">
        <v>21</v>
      </c>
      <c r="G366" s="6" t="s">
        <v>367</v>
      </c>
      <c r="H366" s="31">
        <v>455.82</v>
      </c>
      <c r="I366" s="10">
        <v>42837</v>
      </c>
      <c r="J366" s="7" t="s">
        <v>367</v>
      </c>
    </row>
    <row r="367" spans="1:10" ht="30" hidden="1" customHeight="1" thickBot="1" x14ac:dyDescent="0.3">
      <c r="A367" s="42"/>
      <c r="B367" s="42"/>
      <c r="C367" s="47"/>
      <c r="D367" s="6" t="s">
        <v>369</v>
      </c>
      <c r="E367" s="6" t="s">
        <v>370</v>
      </c>
      <c r="F367" s="12" t="s">
        <v>21</v>
      </c>
      <c r="G367" s="6" t="s">
        <v>367</v>
      </c>
      <c r="H367" s="31">
        <v>455.82</v>
      </c>
      <c r="I367" s="10">
        <v>42837</v>
      </c>
      <c r="J367" s="7" t="s">
        <v>367</v>
      </c>
    </row>
    <row r="368" spans="1:10" ht="30" hidden="1" customHeight="1" thickBot="1" x14ac:dyDescent="0.3">
      <c r="A368" s="42"/>
      <c r="B368" s="42"/>
      <c r="C368" s="47"/>
      <c r="D368" s="6" t="s">
        <v>369</v>
      </c>
      <c r="E368" s="6" t="s">
        <v>370</v>
      </c>
      <c r="F368" s="12" t="s">
        <v>21</v>
      </c>
      <c r="G368" s="6" t="s">
        <v>367</v>
      </c>
      <c r="H368" s="31">
        <v>455.82</v>
      </c>
      <c r="I368" s="10">
        <v>42837</v>
      </c>
      <c r="J368" s="7" t="s">
        <v>367</v>
      </c>
    </row>
    <row r="369" spans="1:10" ht="30" hidden="1" customHeight="1" thickBot="1" x14ac:dyDescent="0.3">
      <c r="A369" s="42"/>
      <c r="B369" s="42"/>
      <c r="C369" s="47"/>
      <c r="D369" s="6" t="s">
        <v>369</v>
      </c>
      <c r="E369" s="6" t="s">
        <v>370</v>
      </c>
      <c r="F369" s="12" t="s">
        <v>21</v>
      </c>
      <c r="G369" s="6" t="s">
        <v>367</v>
      </c>
      <c r="H369" s="31">
        <v>455.82</v>
      </c>
      <c r="I369" s="10">
        <v>42837</v>
      </c>
      <c r="J369" s="7" t="s">
        <v>367</v>
      </c>
    </row>
    <row r="370" spans="1:10" ht="30" hidden="1" customHeight="1" thickBot="1" x14ac:dyDescent="0.3">
      <c r="A370" s="42"/>
      <c r="B370" s="42"/>
      <c r="C370" s="47"/>
      <c r="D370" s="6" t="s">
        <v>369</v>
      </c>
      <c r="E370" s="6" t="s">
        <v>370</v>
      </c>
      <c r="F370" s="12" t="s">
        <v>21</v>
      </c>
      <c r="G370" s="6" t="s">
        <v>367</v>
      </c>
      <c r="H370" s="31">
        <v>455.82</v>
      </c>
      <c r="I370" s="10">
        <v>42837</v>
      </c>
      <c r="J370" s="7" t="s">
        <v>367</v>
      </c>
    </row>
    <row r="371" spans="1:10" ht="30" hidden="1" customHeight="1" thickBot="1" x14ac:dyDescent="0.3">
      <c r="A371" s="42"/>
      <c r="B371" s="42"/>
      <c r="C371" s="47"/>
      <c r="D371" s="6" t="s">
        <v>369</v>
      </c>
      <c r="E371" s="6" t="s">
        <v>370</v>
      </c>
      <c r="F371" s="12" t="s">
        <v>21</v>
      </c>
      <c r="G371" s="6" t="s">
        <v>367</v>
      </c>
      <c r="H371" s="31">
        <v>455.82</v>
      </c>
      <c r="I371" s="10">
        <v>42837</v>
      </c>
      <c r="J371" s="7" t="s">
        <v>367</v>
      </c>
    </row>
    <row r="372" spans="1:10" ht="30" hidden="1" customHeight="1" thickBot="1" x14ac:dyDescent="0.3">
      <c r="A372" s="42"/>
      <c r="B372" s="42"/>
      <c r="C372" s="47"/>
      <c r="D372" s="6" t="s">
        <v>369</v>
      </c>
      <c r="E372" s="6" t="s">
        <v>370</v>
      </c>
      <c r="F372" s="12" t="s">
        <v>21</v>
      </c>
      <c r="G372" s="6" t="s">
        <v>367</v>
      </c>
      <c r="H372" s="31">
        <v>455.82</v>
      </c>
      <c r="I372" s="10">
        <v>42837</v>
      </c>
      <c r="J372" s="7" t="s">
        <v>367</v>
      </c>
    </row>
    <row r="373" spans="1:10" ht="30" hidden="1" customHeight="1" thickBot="1" x14ac:dyDescent="0.3">
      <c r="A373" s="42"/>
      <c r="B373" s="42"/>
      <c r="C373" s="47"/>
      <c r="D373" s="6" t="s">
        <v>369</v>
      </c>
      <c r="E373" s="6" t="s">
        <v>370</v>
      </c>
      <c r="F373" s="12" t="s">
        <v>21</v>
      </c>
      <c r="G373" s="6" t="s">
        <v>367</v>
      </c>
      <c r="H373" s="31">
        <v>455.82</v>
      </c>
      <c r="I373" s="10">
        <v>42837</v>
      </c>
      <c r="J373" s="7" t="s">
        <v>367</v>
      </c>
    </row>
    <row r="374" spans="1:10" ht="30" hidden="1" customHeight="1" thickBot="1" x14ac:dyDescent="0.3">
      <c r="A374" s="42"/>
      <c r="B374" s="42"/>
      <c r="C374" s="47"/>
      <c r="D374" s="6" t="s">
        <v>369</v>
      </c>
      <c r="E374" s="6" t="s">
        <v>370</v>
      </c>
      <c r="F374" s="12" t="s">
        <v>21</v>
      </c>
      <c r="G374" s="6" t="s">
        <v>367</v>
      </c>
      <c r="H374" s="31">
        <v>455.82</v>
      </c>
      <c r="I374" s="10">
        <v>42837</v>
      </c>
      <c r="J374" s="7" t="s">
        <v>367</v>
      </c>
    </row>
    <row r="375" spans="1:10" ht="30" hidden="1" customHeight="1" thickBot="1" x14ac:dyDescent="0.3">
      <c r="A375" s="42"/>
      <c r="B375" s="42"/>
      <c r="C375" s="47"/>
      <c r="D375" s="6" t="s">
        <v>369</v>
      </c>
      <c r="E375" s="6" t="s">
        <v>370</v>
      </c>
      <c r="F375" s="12" t="s">
        <v>21</v>
      </c>
      <c r="G375" s="6" t="s">
        <v>367</v>
      </c>
      <c r="H375" s="31">
        <v>455.82</v>
      </c>
      <c r="I375" s="10">
        <v>42837</v>
      </c>
      <c r="J375" s="7" t="s">
        <v>367</v>
      </c>
    </row>
    <row r="376" spans="1:10" ht="30" hidden="1" customHeight="1" thickBot="1" x14ac:dyDescent="0.3">
      <c r="A376" s="42"/>
      <c r="B376" s="42"/>
      <c r="C376" s="47"/>
      <c r="D376" s="6" t="s">
        <v>369</v>
      </c>
      <c r="E376" s="6" t="s">
        <v>370</v>
      </c>
      <c r="F376" s="12" t="s">
        <v>21</v>
      </c>
      <c r="G376" s="6" t="s">
        <v>367</v>
      </c>
      <c r="H376" s="31">
        <v>455.82</v>
      </c>
      <c r="I376" s="10">
        <v>42837</v>
      </c>
      <c r="J376" s="7" t="s">
        <v>367</v>
      </c>
    </row>
    <row r="377" spans="1:10" ht="30" hidden="1" customHeight="1" thickBot="1" x14ac:dyDescent="0.3">
      <c r="A377" s="42"/>
      <c r="B377" s="42"/>
      <c r="C377" s="47"/>
      <c r="D377" s="6" t="s">
        <v>369</v>
      </c>
      <c r="E377" s="6" t="s">
        <v>370</v>
      </c>
      <c r="F377" s="12" t="s">
        <v>21</v>
      </c>
      <c r="G377" s="6" t="s">
        <v>367</v>
      </c>
      <c r="H377" s="31">
        <v>455.82</v>
      </c>
      <c r="I377" s="10">
        <v>42837</v>
      </c>
      <c r="J377" s="7" t="s">
        <v>367</v>
      </c>
    </row>
    <row r="378" spans="1:10" ht="30" hidden="1" customHeight="1" thickBot="1" x14ac:dyDescent="0.3">
      <c r="A378" s="42"/>
      <c r="B378" s="42"/>
      <c r="C378" s="47"/>
      <c r="D378" s="6" t="s">
        <v>369</v>
      </c>
      <c r="E378" s="6" t="s">
        <v>370</v>
      </c>
      <c r="F378" s="12" t="s">
        <v>21</v>
      </c>
      <c r="G378" s="6" t="s">
        <v>367</v>
      </c>
      <c r="H378" s="31">
        <v>455.82</v>
      </c>
      <c r="I378" s="10">
        <v>42837</v>
      </c>
      <c r="J378" s="7" t="s">
        <v>367</v>
      </c>
    </row>
    <row r="379" spans="1:10" ht="30" hidden="1" customHeight="1" thickBot="1" x14ac:dyDescent="0.3">
      <c r="A379" s="42"/>
      <c r="B379" s="42"/>
      <c r="C379" s="47"/>
      <c r="D379" s="6" t="s">
        <v>369</v>
      </c>
      <c r="E379" s="6" t="s">
        <v>370</v>
      </c>
      <c r="F379" s="12" t="s">
        <v>21</v>
      </c>
      <c r="G379" s="6" t="s">
        <v>367</v>
      </c>
      <c r="H379" s="31">
        <v>455.82</v>
      </c>
      <c r="I379" s="10">
        <v>42837</v>
      </c>
      <c r="J379" s="7" t="s">
        <v>367</v>
      </c>
    </row>
    <row r="380" spans="1:10" ht="30" hidden="1" customHeight="1" thickBot="1" x14ac:dyDescent="0.3">
      <c r="A380" s="42"/>
      <c r="B380" s="42"/>
      <c r="C380" s="47"/>
      <c r="D380" s="6" t="s">
        <v>369</v>
      </c>
      <c r="E380" s="6" t="s">
        <v>370</v>
      </c>
      <c r="F380" s="12" t="s">
        <v>21</v>
      </c>
      <c r="G380" s="6" t="s">
        <v>367</v>
      </c>
      <c r="H380" s="31">
        <v>455.82</v>
      </c>
      <c r="I380" s="10">
        <v>42837</v>
      </c>
      <c r="J380" s="7" t="s">
        <v>367</v>
      </c>
    </row>
    <row r="381" spans="1:10" ht="30" hidden="1" customHeight="1" thickBot="1" x14ac:dyDescent="0.3">
      <c r="A381" s="42"/>
      <c r="B381" s="42"/>
      <c r="C381" s="47"/>
      <c r="D381" s="6" t="s">
        <v>369</v>
      </c>
      <c r="E381" s="6" t="s">
        <v>370</v>
      </c>
      <c r="F381" s="12" t="s">
        <v>21</v>
      </c>
      <c r="G381" s="6" t="s">
        <v>367</v>
      </c>
      <c r="H381" s="31">
        <v>455.82</v>
      </c>
      <c r="I381" s="10">
        <v>42837</v>
      </c>
      <c r="J381" s="7" t="s">
        <v>367</v>
      </c>
    </row>
    <row r="382" spans="1:10" ht="30" hidden="1" customHeight="1" thickBot="1" x14ac:dyDescent="0.3">
      <c r="A382" s="42"/>
      <c r="B382" s="42"/>
      <c r="C382" s="47"/>
      <c r="D382" s="6" t="s">
        <v>369</v>
      </c>
      <c r="E382" s="6" t="s">
        <v>370</v>
      </c>
      <c r="F382" s="12" t="s">
        <v>21</v>
      </c>
      <c r="G382" s="6" t="s">
        <v>367</v>
      </c>
      <c r="H382" s="31">
        <v>455.82</v>
      </c>
      <c r="I382" s="10">
        <v>42837</v>
      </c>
      <c r="J382" s="7" t="s">
        <v>367</v>
      </c>
    </row>
    <row r="383" spans="1:10" ht="30" hidden="1" customHeight="1" thickBot="1" x14ac:dyDescent="0.3">
      <c r="A383" s="42"/>
      <c r="B383" s="42"/>
      <c r="C383" s="47"/>
      <c r="D383" s="6" t="s">
        <v>369</v>
      </c>
      <c r="E383" s="6" t="s">
        <v>370</v>
      </c>
      <c r="F383" s="12" t="s">
        <v>21</v>
      </c>
      <c r="G383" s="6" t="s">
        <v>367</v>
      </c>
      <c r="H383" s="31">
        <v>455.82</v>
      </c>
      <c r="I383" s="10">
        <v>42837</v>
      </c>
      <c r="J383" s="7" t="s">
        <v>367</v>
      </c>
    </row>
    <row r="384" spans="1:10" ht="30" hidden="1" customHeight="1" thickBot="1" x14ac:dyDescent="0.3">
      <c r="A384" s="42"/>
      <c r="B384" s="42"/>
      <c r="C384" s="47"/>
      <c r="D384" s="6" t="s">
        <v>369</v>
      </c>
      <c r="E384" s="6" t="s">
        <v>370</v>
      </c>
      <c r="F384" s="12" t="s">
        <v>21</v>
      </c>
      <c r="G384" s="6" t="s">
        <v>367</v>
      </c>
      <c r="H384" s="31">
        <v>455.82</v>
      </c>
      <c r="I384" s="10">
        <v>42837</v>
      </c>
      <c r="J384" s="7" t="s">
        <v>367</v>
      </c>
    </row>
    <row r="385" spans="1:10" ht="30" hidden="1" customHeight="1" thickBot="1" x14ac:dyDescent="0.3">
      <c r="A385" s="42"/>
      <c r="B385" s="42"/>
      <c r="C385" s="47"/>
      <c r="D385" s="6" t="s">
        <v>369</v>
      </c>
      <c r="E385" s="6" t="s">
        <v>370</v>
      </c>
      <c r="F385" s="12" t="s">
        <v>21</v>
      </c>
      <c r="G385" s="6" t="s">
        <v>367</v>
      </c>
      <c r="H385" s="31">
        <v>455.82</v>
      </c>
      <c r="I385" s="10">
        <v>42837</v>
      </c>
      <c r="J385" s="7" t="s">
        <v>367</v>
      </c>
    </row>
    <row r="386" spans="1:10" ht="30" hidden="1" customHeight="1" thickBot="1" x14ac:dyDescent="0.3">
      <c r="A386" s="42"/>
      <c r="B386" s="42"/>
      <c r="C386" s="47"/>
      <c r="D386" s="6" t="s">
        <v>369</v>
      </c>
      <c r="E386" s="6" t="s">
        <v>370</v>
      </c>
      <c r="F386" s="12" t="s">
        <v>21</v>
      </c>
      <c r="G386" s="6" t="s">
        <v>367</v>
      </c>
      <c r="H386" s="31">
        <v>455.82</v>
      </c>
      <c r="I386" s="10">
        <v>42837</v>
      </c>
      <c r="J386" s="7" t="s">
        <v>367</v>
      </c>
    </row>
    <row r="387" spans="1:10" ht="30" hidden="1" customHeight="1" thickBot="1" x14ac:dyDescent="0.3">
      <c r="A387" s="42"/>
      <c r="B387" s="42"/>
      <c r="C387" s="47"/>
      <c r="D387" s="6" t="s">
        <v>369</v>
      </c>
      <c r="E387" s="6" t="s">
        <v>370</v>
      </c>
      <c r="F387" s="12" t="s">
        <v>21</v>
      </c>
      <c r="G387" s="6" t="s">
        <v>367</v>
      </c>
      <c r="H387" s="31">
        <v>455.82</v>
      </c>
      <c r="I387" s="10">
        <v>42837</v>
      </c>
      <c r="J387" s="7" t="s">
        <v>367</v>
      </c>
    </row>
    <row r="388" spans="1:10" ht="30" hidden="1" customHeight="1" thickBot="1" x14ac:dyDescent="0.3">
      <c r="A388" s="42"/>
      <c r="B388" s="42"/>
      <c r="C388" s="47"/>
      <c r="D388" s="6" t="s">
        <v>369</v>
      </c>
      <c r="E388" s="6" t="s">
        <v>370</v>
      </c>
      <c r="F388" s="12" t="s">
        <v>21</v>
      </c>
      <c r="G388" s="6" t="s">
        <v>367</v>
      </c>
      <c r="H388" s="31">
        <v>455.82</v>
      </c>
      <c r="I388" s="10">
        <v>42837</v>
      </c>
      <c r="J388" s="7" t="s">
        <v>367</v>
      </c>
    </row>
    <row r="389" spans="1:10" ht="30" hidden="1" customHeight="1" thickBot="1" x14ac:dyDescent="0.3">
      <c r="A389" s="42"/>
      <c r="B389" s="42"/>
      <c r="C389" s="47"/>
      <c r="D389" s="6" t="s">
        <v>369</v>
      </c>
      <c r="E389" s="6" t="s">
        <v>370</v>
      </c>
      <c r="F389" s="12" t="s">
        <v>21</v>
      </c>
      <c r="G389" s="6" t="s">
        <v>367</v>
      </c>
      <c r="H389" s="31">
        <v>455.82</v>
      </c>
      <c r="I389" s="10">
        <v>42837</v>
      </c>
      <c r="J389" s="7" t="s">
        <v>367</v>
      </c>
    </row>
    <row r="390" spans="1:10" ht="30" hidden="1" customHeight="1" thickBot="1" x14ac:dyDescent="0.3">
      <c r="A390" s="42"/>
      <c r="B390" s="42"/>
      <c r="C390" s="47"/>
      <c r="D390" s="6" t="s">
        <v>369</v>
      </c>
      <c r="E390" s="6" t="s">
        <v>370</v>
      </c>
      <c r="F390" s="12" t="s">
        <v>21</v>
      </c>
      <c r="G390" s="6" t="s">
        <v>367</v>
      </c>
      <c r="H390" s="31">
        <v>455.82</v>
      </c>
      <c r="I390" s="10">
        <v>42837</v>
      </c>
      <c r="J390" s="7" t="s">
        <v>367</v>
      </c>
    </row>
    <row r="391" spans="1:10" ht="30" hidden="1" customHeight="1" thickBot="1" x14ac:dyDescent="0.3">
      <c r="A391" s="42"/>
      <c r="B391" s="42"/>
      <c r="C391" s="47"/>
      <c r="D391" s="6" t="s">
        <v>369</v>
      </c>
      <c r="E391" s="6" t="s">
        <v>370</v>
      </c>
      <c r="F391" s="12" t="s">
        <v>21</v>
      </c>
      <c r="G391" s="6" t="s">
        <v>367</v>
      </c>
      <c r="H391" s="31">
        <v>455.82</v>
      </c>
      <c r="I391" s="10">
        <v>42837</v>
      </c>
      <c r="J391" s="7" t="s">
        <v>367</v>
      </c>
    </row>
    <row r="392" spans="1:10" ht="30" hidden="1" customHeight="1" thickBot="1" x14ac:dyDescent="0.3">
      <c r="A392" s="42"/>
      <c r="B392" s="42"/>
      <c r="C392" s="47"/>
      <c r="D392" s="6" t="s">
        <v>369</v>
      </c>
      <c r="E392" s="6" t="s">
        <v>370</v>
      </c>
      <c r="F392" s="12" t="s">
        <v>21</v>
      </c>
      <c r="G392" s="6" t="s">
        <v>367</v>
      </c>
      <c r="H392" s="31">
        <v>455.82</v>
      </c>
      <c r="I392" s="10">
        <v>42837</v>
      </c>
      <c r="J392" s="7" t="s">
        <v>367</v>
      </c>
    </row>
    <row r="393" spans="1:10" ht="30" hidden="1" customHeight="1" thickBot="1" x14ac:dyDescent="0.3">
      <c r="A393" s="42"/>
      <c r="B393" s="42"/>
      <c r="C393" s="47"/>
      <c r="D393" s="6" t="s">
        <v>369</v>
      </c>
      <c r="E393" s="6" t="s">
        <v>370</v>
      </c>
      <c r="F393" s="12" t="s">
        <v>21</v>
      </c>
      <c r="G393" s="6" t="s">
        <v>367</v>
      </c>
      <c r="H393" s="31">
        <v>455.82</v>
      </c>
      <c r="I393" s="10">
        <v>42837</v>
      </c>
      <c r="J393" s="7" t="s">
        <v>367</v>
      </c>
    </row>
    <row r="394" spans="1:10" ht="30" hidden="1" customHeight="1" thickBot="1" x14ac:dyDescent="0.3">
      <c r="A394" s="42"/>
      <c r="B394" s="42"/>
      <c r="C394" s="47"/>
      <c r="D394" s="6" t="s">
        <v>369</v>
      </c>
      <c r="E394" s="6" t="s">
        <v>370</v>
      </c>
      <c r="F394" s="12" t="s">
        <v>21</v>
      </c>
      <c r="G394" s="6" t="s">
        <v>367</v>
      </c>
      <c r="H394" s="31">
        <v>455.82</v>
      </c>
      <c r="I394" s="10">
        <v>42837</v>
      </c>
      <c r="J394" s="7" t="s">
        <v>367</v>
      </c>
    </row>
    <row r="395" spans="1:10" ht="30" hidden="1" customHeight="1" thickBot="1" x14ac:dyDescent="0.3">
      <c r="A395" s="42"/>
      <c r="B395" s="42"/>
      <c r="C395" s="47"/>
      <c r="D395" s="6" t="s">
        <v>369</v>
      </c>
      <c r="E395" s="6" t="s">
        <v>370</v>
      </c>
      <c r="F395" s="12" t="s">
        <v>21</v>
      </c>
      <c r="G395" s="6" t="s">
        <v>367</v>
      </c>
      <c r="H395" s="31">
        <v>455.82</v>
      </c>
      <c r="I395" s="10">
        <v>42837</v>
      </c>
      <c r="J395" s="7" t="s">
        <v>367</v>
      </c>
    </row>
    <row r="396" spans="1:10" ht="30" hidden="1" customHeight="1" thickBot="1" x14ac:dyDescent="0.3">
      <c r="A396" s="42"/>
      <c r="B396" s="42"/>
      <c r="C396" s="47"/>
      <c r="D396" s="6" t="s">
        <v>369</v>
      </c>
      <c r="E396" s="6" t="s">
        <v>370</v>
      </c>
      <c r="F396" s="12" t="s">
        <v>21</v>
      </c>
      <c r="G396" s="6" t="s">
        <v>367</v>
      </c>
      <c r="H396" s="31">
        <v>455.82</v>
      </c>
      <c r="I396" s="10">
        <v>42837</v>
      </c>
      <c r="J396" s="7" t="s">
        <v>367</v>
      </c>
    </row>
    <row r="397" spans="1:10" ht="30" hidden="1" customHeight="1" thickBot="1" x14ac:dyDescent="0.3">
      <c r="A397" s="42"/>
      <c r="B397" s="42"/>
      <c r="C397" s="47"/>
      <c r="D397" s="6" t="s">
        <v>369</v>
      </c>
      <c r="E397" s="6" t="s">
        <v>370</v>
      </c>
      <c r="F397" s="12" t="s">
        <v>21</v>
      </c>
      <c r="G397" s="6" t="s">
        <v>367</v>
      </c>
      <c r="H397" s="31">
        <v>455.82</v>
      </c>
      <c r="I397" s="10">
        <v>42837</v>
      </c>
      <c r="J397" s="7" t="s">
        <v>367</v>
      </c>
    </row>
    <row r="398" spans="1:10" ht="30" hidden="1" customHeight="1" thickBot="1" x14ac:dyDescent="0.3">
      <c r="A398" s="42"/>
      <c r="B398" s="42"/>
      <c r="C398" s="47"/>
      <c r="D398" s="6" t="s">
        <v>369</v>
      </c>
      <c r="E398" s="6" t="s">
        <v>370</v>
      </c>
      <c r="F398" s="12" t="s">
        <v>21</v>
      </c>
      <c r="G398" s="6" t="s">
        <v>367</v>
      </c>
      <c r="H398" s="31">
        <v>455.82</v>
      </c>
      <c r="I398" s="10">
        <v>42837</v>
      </c>
      <c r="J398" s="7" t="s">
        <v>367</v>
      </c>
    </row>
    <row r="399" spans="1:10" ht="30" hidden="1" customHeight="1" thickBot="1" x14ac:dyDescent="0.3">
      <c r="A399" s="42"/>
      <c r="B399" s="42"/>
      <c r="C399" s="47"/>
      <c r="D399" s="6" t="s">
        <v>369</v>
      </c>
      <c r="E399" s="6" t="s">
        <v>370</v>
      </c>
      <c r="F399" s="12" t="s">
        <v>21</v>
      </c>
      <c r="G399" s="6" t="s">
        <v>367</v>
      </c>
      <c r="H399" s="31">
        <v>455.82</v>
      </c>
      <c r="I399" s="10">
        <v>42837</v>
      </c>
      <c r="J399" s="7" t="s">
        <v>367</v>
      </c>
    </row>
    <row r="400" spans="1:10" ht="30" hidden="1" customHeight="1" thickBot="1" x14ac:dyDescent="0.3">
      <c r="A400" s="42"/>
      <c r="B400" s="42"/>
      <c r="C400" s="47"/>
      <c r="D400" s="6" t="s">
        <v>369</v>
      </c>
      <c r="E400" s="6" t="s">
        <v>370</v>
      </c>
      <c r="F400" s="12" t="s">
        <v>21</v>
      </c>
      <c r="G400" s="6" t="s">
        <v>367</v>
      </c>
      <c r="H400" s="31">
        <v>455.82</v>
      </c>
      <c r="I400" s="10">
        <v>42837</v>
      </c>
      <c r="J400" s="7" t="s">
        <v>367</v>
      </c>
    </row>
    <row r="401" spans="1:10" ht="30" hidden="1" customHeight="1" thickBot="1" x14ac:dyDescent="0.3">
      <c r="A401" s="42"/>
      <c r="B401" s="42"/>
      <c r="C401" s="47"/>
      <c r="D401" s="6" t="s">
        <v>369</v>
      </c>
      <c r="E401" s="6" t="s">
        <v>370</v>
      </c>
      <c r="F401" s="12" t="s">
        <v>21</v>
      </c>
      <c r="G401" s="6" t="s">
        <v>367</v>
      </c>
      <c r="H401" s="31">
        <v>455.82</v>
      </c>
      <c r="I401" s="10">
        <v>42837</v>
      </c>
      <c r="J401" s="7" t="s">
        <v>367</v>
      </c>
    </row>
    <row r="402" spans="1:10" ht="30" hidden="1" customHeight="1" thickBot="1" x14ac:dyDescent="0.3">
      <c r="A402" s="42"/>
      <c r="B402" s="42"/>
      <c r="C402" s="47"/>
      <c r="D402" s="6" t="s">
        <v>369</v>
      </c>
      <c r="E402" s="6" t="s">
        <v>370</v>
      </c>
      <c r="F402" s="12" t="s">
        <v>21</v>
      </c>
      <c r="G402" s="6" t="s">
        <v>367</v>
      </c>
      <c r="H402" s="31">
        <v>455.82</v>
      </c>
      <c r="I402" s="10">
        <v>42837</v>
      </c>
      <c r="J402" s="7" t="s">
        <v>367</v>
      </c>
    </row>
    <row r="403" spans="1:10" ht="30" hidden="1" customHeight="1" thickBot="1" x14ac:dyDescent="0.3">
      <c r="A403" s="42"/>
      <c r="B403" s="42"/>
      <c r="C403" s="47"/>
      <c r="D403" s="6" t="s">
        <v>369</v>
      </c>
      <c r="E403" s="6" t="s">
        <v>370</v>
      </c>
      <c r="F403" s="12" t="s">
        <v>21</v>
      </c>
      <c r="G403" s="6" t="s">
        <v>367</v>
      </c>
      <c r="H403" s="31">
        <v>455.82</v>
      </c>
      <c r="I403" s="10">
        <v>42837</v>
      </c>
      <c r="J403" s="7" t="s">
        <v>367</v>
      </c>
    </row>
    <row r="404" spans="1:10" ht="30" hidden="1" customHeight="1" thickBot="1" x14ac:dyDescent="0.3">
      <c r="A404" s="42"/>
      <c r="B404" s="42"/>
      <c r="C404" s="47"/>
      <c r="D404" s="6" t="s">
        <v>369</v>
      </c>
      <c r="E404" s="6" t="s">
        <v>370</v>
      </c>
      <c r="F404" s="12" t="s">
        <v>21</v>
      </c>
      <c r="G404" s="6" t="s">
        <v>367</v>
      </c>
      <c r="H404" s="31">
        <v>455.82</v>
      </c>
      <c r="I404" s="10">
        <v>42837</v>
      </c>
      <c r="J404" s="7" t="s">
        <v>367</v>
      </c>
    </row>
    <row r="405" spans="1:10" ht="30" hidden="1" customHeight="1" thickBot="1" x14ac:dyDescent="0.3">
      <c r="A405" s="42"/>
      <c r="B405" s="42"/>
      <c r="C405" s="47"/>
      <c r="D405" s="6" t="s">
        <v>369</v>
      </c>
      <c r="E405" s="6" t="s">
        <v>370</v>
      </c>
      <c r="F405" s="12" t="s">
        <v>21</v>
      </c>
      <c r="G405" s="6" t="s">
        <v>367</v>
      </c>
      <c r="H405" s="31">
        <v>455.82</v>
      </c>
      <c r="I405" s="10">
        <v>42837</v>
      </c>
      <c r="J405" s="7" t="s">
        <v>367</v>
      </c>
    </row>
    <row r="406" spans="1:10" ht="30" hidden="1" customHeight="1" thickBot="1" x14ac:dyDescent="0.3">
      <c r="A406" s="42"/>
      <c r="B406" s="42"/>
      <c r="C406" s="47"/>
      <c r="D406" s="6" t="s">
        <v>369</v>
      </c>
      <c r="E406" s="6" t="s">
        <v>370</v>
      </c>
      <c r="F406" s="12" t="s">
        <v>21</v>
      </c>
      <c r="G406" s="6" t="s">
        <v>367</v>
      </c>
      <c r="H406" s="31">
        <v>455.82</v>
      </c>
      <c r="I406" s="10">
        <v>42837</v>
      </c>
      <c r="J406" s="7" t="s">
        <v>367</v>
      </c>
    </row>
    <row r="407" spans="1:10" ht="30" hidden="1" customHeight="1" thickBot="1" x14ac:dyDescent="0.3">
      <c r="A407" s="42"/>
      <c r="B407" s="42"/>
      <c r="C407" s="47"/>
      <c r="D407" s="6" t="s">
        <v>369</v>
      </c>
      <c r="E407" s="6" t="s">
        <v>370</v>
      </c>
      <c r="F407" s="12" t="s">
        <v>21</v>
      </c>
      <c r="G407" s="6" t="s">
        <v>367</v>
      </c>
      <c r="H407" s="31">
        <v>455.82</v>
      </c>
      <c r="I407" s="10">
        <v>42837</v>
      </c>
      <c r="J407" s="7" t="s">
        <v>367</v>
      </c>
    </row>
    <row r="408" spans="1:10" ht="30" hidden="1" customHeight="1" thickBot="1" x14ac:dyDescent="0.3">
      <c r="A408" s="42"/>
      <c r="B408" s="42"/>
      <c r="C408" s="47"/>
      <c r="D408" s="6" t="s">
        <v>369</v>
      </c>
      <c r="E408" s="6" t="s">
        <v>370</v>
      </c>
      <c r="F408" s="12" t="s">
        <v>21</v>
      </c>
      <c r="G408" s="6" t="s">
        <v>367</v>
      </c>
      <c r="H408" s="31">
        <v>455.82</v>
      </c>
      <c r="I408" s="10">
        <v>42837</v>
      </c>
      <c r="J408" s="7" t="s">
        <v>367</v>
      </c>
    </row>
    <row r="409" spans="1:10" ht="30" hidden="1" customHeight="1" thickBot="1" x14ac:dyDescent="0.3">
      <c r="A409" s="42"/>
      <c r="B409" s="42"/>
      <c r="C409" s="47"/>
      <c r="D409" s="6" t="s">
        <v>369</v>
      </c>
      <c r="E409" s="6" t="s">
        <v>370</v>
      </c>
      <c r="F409" s="12" t="s">
        <v>21</v>
      </c>
      <c r="G409" s="6" t="s">
        <v>367</v>
      </c>
      <c r="H409" s="31">
        <v>455.82</v>
      </c>
      <c r="I409" s="10">
        <v>42837</v>
      </c>
      <c r="J409" s="7" t="s">
        <v>367</v>
      </c>
    </row>
    <row r="410" spans="1:10" ht="30" hidden="1" customHeight="1" thickBot="1" x14ac:dyDescent="0.3">
      <c r="A410" s="42"/>
      <c r="B410" s="42"/>
      <c r="C410" s="47"/>
      <c r="D410" s="6" t="s">
        <v>369</v>
      </c>
      <c r="E410" s="6" t="s">
        <v>370</v>
      </c>
      <c r="F410" s="12" t="s">
        <v>21</v>
      </c>
      <c r="G410" s="6" t="s">
        <v>367</v>
      </c>
      <c r="H410" s="31">
        <v>455.82</v>
      </c>
      <c r="I410" s="10">
        <v>42837</v>
      </c>
      <c r="J410" s="7" t="s">
        <v>367</v>
      </c>
    </row>
    <row r="411" spans="1:10" ht="30" hidden="1" customHeight="1" thickBot="1" x14ac:dyDescent="0.3">
      <c r="A411" s="42"/>
      <c r="B411" s="42"/>
      <c r="C411" s="47"/>
      <c r="D411" s="6" t="s">
        <v>369</v>
      </c>
      <c r="E411" s="6" t="s">
        <v>370</v>
      </c>
      <c r="F411" s="12" t="s">
        <v>21</v>
      </c>
      <c r="G411" s="6" t="s">
        <v>367</v>
      </c>
      <c r="H411" s="31">
        <v>455.82</v>
      </c>
      <c r="I411" s="10">
        <v>42837</v>
      </c>
      <c r="J411" s="7" t="s">
        <v>367</v>
      </c>
    </row>
    <row r="412" spans="1:10" ht="30" hidden="1" customHeight="1" thickBot="1" x14ac:dyDescent="0.3">
      <c r="A412" s="42"/>
      <c r="B412" s="42"/>
      <c r="C412" s="47"/>
      <c r="D412" s="6" t="s">
        <v>369</v>
      </c>
      <c r="E412" s="6" t="s">
        <v>370</v>
      </c>
      <c r="F412" s="12" t="s">
        <v>21</v>
      </c>
      <c r="G412" s="6" t="s">
        <v>367</v>
      </c>
      <c r="H412" s="31">
        <v>455.82</v>
      </c>
      <c r="I412" s="10">
        <v>42837</v>
      </c>
      <c r="J412" s="7" t="s">
        <v>367</v>
      </c>
    </row>
    <row r="413" spans="1:10" ht="30" hidden="1" customHeight="1" thickBot="1" x14ac:dyDescent="0.3">
      <c r="A413" s="42"/>
      <c r="B413" s="42"/>
      <c r="C413" s="47"/>
      <c r="D413" s="6" t="s">
        <v>369</v>
      </c>
      <c r="E413" s="6" t="s">
        <v>370</v>
      </c>
      <c r="F413" s="12" t="s">
        <v>21</v>
      </c>
      <c r="G413" s="6" t="s">
        <v>367</v>
      </c>
      <c r="H413" s="31">
        <v>455.82</v>
      </c>
      <c r="I413" s="10">
        <v>42837</v>
      </c>
      <c r="J413" s="7" t="s">
        <v>367</v>
      </c>
    </row>
    <row r="414" spans="1:10" ht="30" hidden="1" customHeight="1" thickBot="1" x14ac:dyDescent="0.3">
      <c r="A414" s="42"/>
      <c r="B414" s="42"/>
      <c r="C414" s="47"/>
      <c r="D414" s="6" t="s">
        <v>369</v>
      </c>
      <c r="E414" s="6" t="s">
        <v>370</v>
      </c>
      <c r="F414" s="12" t="s">
        <v>21</v>
      </c>
      <c r="G414" s="6" t="s">
        <v>367</v>
      </c>
      <c r="H414" s="31">
        <v>455.82</v>
      </c>
      <c r="I414" s="10">
        <v>42837</v>
      </c>
      <c r="J414" s="7" t="s">
        <v>367</v>
      </c>
    </row>
    <row r="415" spans="1:10" ht="30" hidden="1" customHeight="1" thickBot="1" x14ac:dyDescent="0.3">
      <c r="A415" s="42"/>
      <c r="B415" s="42"/>
      <c r="C415" s="47"/>
      <c r="D415" s="6" t="s">
        <v>369</v>
      </c>
      <c r="E415" s="6" t="s">
        <v>370</v>
      </c>
      <c r="F415" s="12" t="s">
        <v>21</v>
      </c>
      <c r="G415" s="6" t="s">
        <v>367</v>
      </c>
      <c r="H415" s="31">
        <v>455.82</v>
      </c>
      <c r="I415" s="10">
        <v>42837</v>
      </c>
      <c r="J415" s="7" t="s">
        <v>367</v>
      </c>
    </row>
    <row r="416" spans="1:10" ht="30" hidden="1" customHeight="1" thickBot="1" x14ac:dyDescent="0.3">
      <c r="A416" s="42"/>
      <c r="B416" s="42"/>
      <c r="C416" s="47"/>
      <c r="D416" s="6" t="s">
        <v>369</v>
      </c>
      <c r="E416" s="6" t="s">
        <v>370</v>
      </c>
      <c r="F416" s="12" t="s">
        <v>21</v>
      </c>
      <c r="G416" s="6" t="s">
        <v>367</v>
      </c>
      <c r="H416" s="31">
        <v>455.82</v>
      </c>
      <c r="I416" s="10">
        <v>42837</v>
      </c>
      <c r="J416" s="7" t="s">
        <v>367</v>
      </c>
    </row>
    <row r="417" spans="1:10" ht="30" hidden="1" customHeight="1" thickBot="1" x14ac:dyDescent="0.3">
      <c r="A417" s="42"/>
      <c r="B417" s="42"/>
      <c r="C417" s="47"/>
      <c r="D417" s="6" t="s">
        <v>369</v>
      </c>
      <c r="E417" s="6" t="s">
        <v>370</v>
      </c>
      <c r="F417" s="12" t="s">
        <v>21</v>
      </c>
      <c r="G417" s="6" t="s">
        <v>367</v>
      </c>
      <c r="H417" s="31">
        <v>455.82</v>
      </c>
      <c r="I417" s="10">
        <v>42837</v>
      </c>
      <c r="J417" s="7" t="s">
        <v>367</v>
      </c>
    </row>
    <row r="418" spans="1:10" ht="30" hidden="1" customHeight="1" thickBot="1" x14ac:dyDescent="0.3">
      <c r="A418" s="42"/>
      <c r="B418" s="42"/>
      <c r="C418" s="47"/>
      <c r="D418" s="6" t="s">
        <v>369</v>
      </c>
      <c r="E418" s="6" t="s">
        <v>370</v>
      </c>
      <c r="F418" s="12" t="s">
        <v>21</v>
      </c>
      <c r="G418" s="6" t="s">
        <v>367</v>
      </c>
      <c r="H418" s="31">
        <v>455.82</v>
      </c>
      <c r="I418" s="10">
        <v>42837</v>
      </c>
      <c r="J418" s="7" t="s">
        <v>367</v>
      </c>
    </row>
    <row r="419" spans="1:10" ht="30" hidden="1" customHeight="1" thickBot="1" x14ac:dyDescent="0.3">
      <c r="A419" s="42"/>
      <c r="B419" s="42"/>
      <c r="C419" s="47"/>
      <c r="D419" s="6" t="s">
        <v>369</v>
      </c>
      <c r="E419" s="6" t="s">
        <v>370</v>
      </c>
      <c r="F419" s="12" t="s">
        <v>21</v>
      </c>
      <c r="G419" s="6" t="s">
        <v>367</v>
      </c>
      <c r="H419" s="31">
        <v>455.82</v>
      </c>
      <c r="I419" s="10">
        <v>42837</v>
      </c>
      <c r="J419" s="7" t="s">
        <v>367</v>
      </c>
    </row>
    <row r="420" spans="1:10" ht="30" hidden="1" customHeight="1" thickBot="1" x14ac:dyDescent="0.3">
      <c r="A420" s="42"/>
      <c r="B420" s="42"/>
      <c r="C420" s="47"/>
      <c r="D420" s="6" t="s">
        <v>369</v>
      </c>
      <c r="E420" s="6" t="s">
        <v>370</v>
      </c>
      <c r="F420" s="12" t="s">
        <v>21</v>
      </c>
      <c r="G420" s="6" t="s">
        <v>367</v>
      </c>
      <c r="H420" s="31">
        <v>455.82</v>
      </c>
      <c r="I420" s="10">
        <v>42837</v>
      </c>
      <c r="J420" s="7" t="s">
        <v>367</v>
      </c>
    </row>
    <row r="421" spans="1:10" ht="30" hidden="1" customHeight="1" thickBot="1" x14ac:dyDescent="0.3">
      <c r="A421" s="42"/>
      <c r="B421" s="42"/>
      <c r="C421" s="47"/>
      <c r="D421" s="6" t="s">
        <v>369</v>
      </c>
      <c r="E421" s="6" t="s">
        <v>370</v>
      </c>
      <c r="F421" s="12" t="s">
        <v>21</v>
      </c>
      <c r="G421" s="6" t="s">
        <v>367</v>
      </c>
      <c r="H421" s="31">
        <v>455.82</v>
      </c>
      <c r="I421" s="10">
        <v>42837</v>
      </c>
      <c r="J421" s="7" t="s">
        <v>367</v>
      </c>
    </row>
    <row r="422" spans="1:10" ht="30" hidden="1" customHeight="1" thickBot="1" x14ac:dyDescent="0.3">
      <c r="A422" s="42"/>
      <c r="B422" s="42"/>
      <c r="C422" s="47"/>
      <c r="D422" s="6" t="s">
        <v>369</v>
      </c>
      <c r="E422" s="6" t="s">
        <v>370</v>
      </c>
      <c r="F422" s="12" t="s">
        <v>21</v>
      </c>
      <c r="G422" s="6" t="s">
        <v>367</v>
      </c>
      <c r="H422" s="31">
        <v>455.82</v>
      </c>
      <c r="I422" s="10">
        <v>42837</v>
      </c>
      <c r="J422" s="7" t="s">
        <v>367</v>
      </c>
    </row>
    <row r="423" spans="1:10" ht="30" hidden="1" customHeight="1" thickBot="1" x14ac:dyDescent="0.3">
      <c r="A423" s="42"/>
      <c r="B423" s="42"/>
      <c r="C423" s="47"/>
      <c r="D423" s="6" t="s">
        <v>369</v>
      </c>
      <c r="E423" s="6" t="s">
        <v>370</v>
      </c>
      <c r="F423" s="12" t="s">
        <v>21</v>
      </c>
      <c r="G423" s="6" t="s">
        <v>367</v>
      </c>
      <c r="H423" s="31">
        <v>455.82</v>
      </c>
      <c r="I423" s="10">
        <v>42837</v>
      </c>
      <c r="J423" s="7" t="s">
        <v>367</v>
      </c>
    </row>
    <row r="424" spans="1:10" ht="30" hidden="1" customHeight="1" thickBot="1" x14ac:dyDescent="0.3">
      <c r="A424" s="42"/>
      <c r="B424" s="42"/>
      <c r="C424" s="47"/>
      <c r="D424" s="6" t="s">
        <v>369</v>
      </c>
      <c r="E424" s="6" t="s">
        <v>370</v>
      </c>
      <c r="F424" s="12" t="s">
        <v>21</v>
      </c>
      <c r="G424" s="6" t="s">
        <v>367</v>
      </c>
      <c r="H424" s="31">
        <v>455.82</v>
      </c>
      <c r="I424" s="10">
        <v>42837</v>
      </c>
      <c r="J424" s="7" t="s">
        <v>367</v>
      </c>
    </row>
    <row r="425" spans="1:10" ht="30" hidden="1" customHeight="1" thickBot="1" x14ac:dyDescent="0.3">
      <c r="A425" s="42"/>
      <c r="B425" s="42"/>
      <c r="C425" s="47"/>
      <c r="D425" s="6" t="s">
        <v>369</v>
      </c>
      <c r="E425" s="6" t="s">
        <v>370</v>
      </c>
      <c r="F425" s="12" t="s">
        <v>21</v>
      </c>
      <c r="G425" s="6" t="s">
        <v>367</v>
      </c>
      <c r="H425" s="31">
        <v>455.82</v>
      </c>
      <c r="I425" s="10">
        <v>42837</v>
      </c>
      <c r="J425" s="7" t="s">
        <v>367</v>
      </c>
    </row>
    <row r="426" spans="1:10" ht="30" hidden="1" customHeight="1" thickBot="1" x14ac:dyDescent="0.3">
      <c r="A426" s="42"/>
      <c r="B426" s="42"/>
      <c r="C426" s="47"/>
      <c r="D426" s="6" t="s">
        <v>369</v>
      </c>
      <c r="E426" s="6" t="s">
        <v>370</v>
      </c>
      <c r="F426" s="12" t="s">
        <v>21</v>
      </c>
      <c r="G426" s="6" t="s">
        <v>367</v>
      </c>
      <c r="H426" s="31">
        <v>455.82</v>
      </c>
      <c r="I426" s="10">
        <v>42837</v>
      </c>
      <c r="J426" s="7" t="s">
        <v>367</v>
      </c>
    </row>
    <row r="427" spans="1:10" ht="30" hidden="1" customHeight="1" thickBot="1" x14ac:dyDescent="0.3">
      <c r="A427" s="42"/>
      <c r="B427" s="42"/>
      <c r="C427" s="47"/>
      <c r="D427" s="6" t="s">
        <v>369</v>
      </c>
      <c r="E427" s="6" t="s">
        <v>370</v>
      </c>
      <c r="F427" s="12" t="s">
        <v>21</v>
      </c>
      <c r="G427" s="6" t="s">
        <v>367</v>
      </c>
      <c r="H427" s="31">
        <v>455.82</v>
      </c>
      <c r="I427" s="10">
        <v>42837</v>
      </c>
      <c r="J427" s="7" t="s">
        <v>367</v>
      </c>
    </row>
    <row r="428" spans="1:10" ht="30" hidden="1" customHeight="1" thickBot="1" x14ac:dyDescent="0.3">
      <c r="A428" s="42"/>
      <c r="B428" s="42"/>
      <c r="C428" s="47"/>
      <c r="D428" s="6" t="s">
        <v>369</v>
      </c>
      <c r="E428" s="6" t="s">
        <v>370</v>
      </c>
      <c r="F428" s="12" t="s">
        <v>21</v>
      </c>
      <c r="G428" s="6" t="s">
        <v>367</v>
      </c>
      <c r="H428" s="31">
        <v>455.82</v>
      </c>
      <c r="I428" s="10">
        <v>42837</v>
      </c>
      <c r="J428" s="7" t="s">
        <v>367</v>
      </c>
    </row>
    <row r="429" spans="1:10" ht="30" hidden="1" customHeight="1" thickBot="1" x14ac:dyDescent="0.3">
      <c r="A429" s="42"/>
      <c r="B429" s="42"/>
      <c r="C429" s="47"/>
      <c r="D429" s="6" t="s">
        <v>369</v>
      </c>
      <c r="E429" s="6" t="s">
        <v>370</v>
      </c>
      <c r="F429" s="12" t="s">
        <v>21</v>
      </c>
      <c r="G429" s="6" t="s">
        <v>367</v>
      </c>
      <c r="H429" s="31">
        <v>455.82</v>
      </c>
      <c r="I429" s="10">
        <v>42837</v>
      </c>
      <c r="J429" s="7" t="s">
        <v>367</v>
      </c>
    </row>
    <row r="430" spans="1:10" ht="30" hidden="1" customHeight="1" thickBot="1" x14ac:dyDescent="0.3">
      <c r="A430" s="42"/>
      <c r="B430" s="42"/>
      <c r="C430" s="47"/>
      <c r="D430" s="6" t="s">
        <v>369</v>
      </c>
      <c r="E430" s="6" t="s">
        <v>370</v>
      </c>
      <c r="F430" s="12" t="s">
        <v>21</v>
      </c>
      <c r="G430" s="6" t="s">
        <v>367</v>
      </c>
      <c r="H430" s="31">
        <v>455.82</v>
      </c>
      <c r="I430" s="10">
        <v>42837</v>
      </c>
      <c r="J430" s="7" t="s">
        <v>367</v>
      </c>
    </row>
    <row r="431" spans="1:10" ht="30" hidden="1" customHeight="1" thickBot="1" x14ac:dyDescent="0.3">
      <c r="A431" s="42"/>
      <c r="B431" s="42"/>
      <c r="C431" s="47"/>
      <c r="D431" s="6" t="s">
        <v>369</v>
      </c>
      <c r="E431" s="6" t="s">
        <v>370</v>
      </c>
      <c r="F431" s="12" t="s">
        <v>21</v>
      </c>
      <c r="G431" s="6" t="s">
        <v>367</v>
      </c>
      <c r="H431" s="31">
        <v>455.82</v>
      </c>
      <c r="I431" s="10">
        <v>42837</v>
      </c>
      <c r="J431" s="7" t="s">
        <v>367</v>
      </c>
    </row>
    <row r="432" spans="1:10" ht="30" hidden="1" customHeight="1" thickBot="1" x14ac:dyDescent="0.3">
      <c r="A432" s="42"/>
      <c r="B432" s="42"/>
      <c r="C432" s="47"/>
      <c r="D432" s="6" t="s">
        <v>369</v>
      </c>
      <c r="E432" s="6" t="s">
        <v>370</v>
      </c>
      <c r="F432" s="12" t="s">
        <v>21</v>
      </c>
      <c r="G432" s="6" t="s">
        <v>367</v>
      </c>
      <c r="H432" s="31">
        <v>455.82</v>
      </c>
      <c r="I432" s="10">
        <v>42837</v>
      </c>
      <c r="J432" s="7" t="s">
        <v>367</v>
      </c>
    </row>
    <row r="433" spans="1:10" ht="30" hidden="1" customHeight="1" thickBot="1" x14ac:dyDescent="0.3">
      <c r="A433" s="42"/>
      <c r="B433" s="42"/>
      <c r="C433" s="47"/>
      <c r="D433" s="6" t="s">
        <v>369</v>
      </c>
      <c r="E433" s="6" t="s">
        <v>370</v>
      </c>
      <c r="F433" s="12" t="s">
        <v>21</v>
      </c>
      <c r="G433" s="6" t="s">
        <v>367</v>
      </c>
      <c r="H433" s="31">
        <v>455.82</v>
      </c>
      <c r="I433" s="10">
        <v>42837</v>
      </c>
      <c r="J433" s="7" t="s">
        <v>367</v>
      </c>
    </row>
    <row r="434" spans="1:10" ht="30" hidden="1" customHeight="1" thickBot="1" x14ac:dyDescent="0.3">
      <c r="A434" s="42"/>
      <c r="B434" s="42"/>
      <c r="C434" s="47"/>
      <c r="D434" s="6" t="s">
        <v>369</v>
      </c>
      <c r="E434" s="6" t="s">
        <v>370</v>
      </c>
      <c r="F434" s="12" t="s">
        <v>21</v>
      </c>
      <c r="G434" s="6" t="s">
        <v>367</v>
      </c>
      <c r="H434" s="31">
        <v>455.82</v>
      </c>
      <c r="I434" s="10">
        <v>42837</v>
      </c>
      <c r="J434" s="7" t="s">
        <v>367</v>
      </c>
    </row>
    <row r="435" spans="1:10" ht="30" hidden="1" customHeight="1" thickBot="1" x14ac:dyDescent="0.3">
      <c r="A435" s="42"/>
      <c r="B435" s="42"/>
      <c r="C435" s="47"/>
      <c r="D435" s="6" t="s">
        <v>369</v>
      </c>
      <c r="E435" s="6" t="s">
        <v>370</v>
      </c>
      <c r="F435" s="12" t="s">
        <v>21</v>
      </c>
      <c r="G435" s="6" t="s">
        <v>367</v>
      </c>
      <c r="H435" s="31">
        <v>455.82</v>
      </c>
      <c r="I435" s="10">
        <v>42837</v>
      </c>
      <c r="J435" s="7" t="s">
        <v>367</v>
      </c>
    </row>
    <row r="436" spans="1:10" ht="30" hidden="1" customHeight="1" thickBot="1" x14ac:dyDescent="0.3">
      <c r="A436" s="42"/>
      <c r="B436" s="42"/>
      <c r="C436" s="47"/>
      <c r="D436" s="6" t="s">
        <v>369</v>
      </c>
      <c r="E436" s="6" t="s">
        <v>370</v>
      </c>
      <c r="F436" s="12" t="s">
        <v>21</v>
      </c>
      <c r="G436" s="6" t="s">
        <v>367</v>
      </c>
      <c r="H436" s="31">
        <v>455.82</v>
      </c>
      <c r="I436" s="10">
        <v>42837</v>
      </c>
      <c r="J436" s="7" t="s">
        <v>367</v>
      </c>
    </row>
    <row r="437" spans="1:10" ht="30" hidden="1" customHeight="1" thickBot="1" x14ac:dyDescent="0.3">
      <c r="A437" s="42"/>
      <c r="B437" s="42"/>
      <c r="C437" s="47"/>
      <c r="D437" s="6" t="s">
        <v>369</v>
      </c>
      <c r="E437" s="6" t="s">
        <v>370</v>
      </c>
      <c r="F437" s="12" t="s">
        <v>21</v>
      </c>
      <c r="G437" s="6" t="s">
        <v>367</v>
      </c>
      <c r="H437" s="31">
        <v>455.82</v>
      </c>
      <c r="I437" s="10">
        <v>42837</v>
      </c>
      <c r="J437" s="7" t="s">
        <v>367</v>
      </c>
    </row>
    <row r="438" spans="1:10" ht="30" hidden="1" customHeight="1" thickBot="1" x14ac:dyDescent="0.3">
      <c r="A438" s="42"/>
      <c r="B438" s="42"/>
      <c r="C438" s="47"/>
      <c r="D438" s="6" t="s">
        <v>369</v>
      </c>
      <c r="E438" s="6" t="s">
        <v>370</v>
      </c>
      <c r="F438" s="12" t="s">
        <v>21</v>
      </c>
      <c r="G438" s="6" t="s">
        <v>367</v>
      </c>
      <c r="H438" s="31">
        <v>455.82</v>
      </c>
      <c r="I438" s="10">
        <v>42837</v>
      </c>
      <c r="J438" s="7" t="s">
        <v>367</v>
      </c>
    </row>
    <row r="439" spans="1:10" ht="30" hidden="1" customHeight="1" thickBot="1" x14ac:dyDescent="0.3">
      <c r="A439" s="42"/>
      <c r="B439" s="42"/>
      <c r="C439" s="47"/>
      <c r="D439" s="6" t="s">
        <v>369</v>
      </c>
      <c r="E439" s="6" t="s">
        <v>370</v>
      </c>
      <c r="F439" s="12" t="s">
        <v>21</v>
      </c>
      <c r="G439" s="6" t="s">
        <v>367</v>
      </c>
      <c r="H439" s="31">
        <v>455.82</v>
      </c>
      <c r="I439" s="10">
        <v>42837</v>
      </c>
      <c r="J439" s="7" t="s">
        <v>367</v>
      </c>
    </row>
    <row r="440" spans="1:10" ht="30" hidden="1" customHeight="1" thickBot="1" x14ac:dyDescent="0.3">
      <c r="A440" s="42"/>
      <c r="B440" s="42"/>
      <c r="C440" s="47"/>
      <c r="D440" s="6" t="s">
        <v>369</v>
      </c>
      <c r="E440" s="6" t="s">
        <v>370</v>
      </c>
      <c r="F440" s="12" t="s">
        <v>21</v>
      </c>
      <c r="G440" s="6" t="s">
        <v>367</v>
      </c>
      <c r="H440" s="31">
        <v>455.82</v>
      </c>
      <c r="I440" s="10">
        <v>42837</v>
      </c>
      <c r="J440" s="7" t="s">
        <v>367</v>
      </c>
    </row>
    <row r="441" spans="1:10" ht="30" hidden="1" customHeight="1" thickBot="1" x14ac:dyDescent="0.3">
      <c r="A441" s="42"/>
      <c r="B441" s="42"/>
      <c r="C441" s="47"/>
      <c r="D441" s="6" t="s">
        <v>369</v>
      </c>
      <c r="E441" s="6" t="s">
        <v>370</v>
      </c>
      <c r="F441" s="12" t="s">
        <v>21</v>
      </c>
      <c r="G441" s="6" t="s">
        <v>367</v>
      </c>
      <c r="H441" s="31">
        <v>455.82</v>
      </c>
      <c r="I441" s="10">
        <v>42837</v>
      </c>
      <c r="J441" s="7" t="s">
        <v>367</v>
      </c>
    </row>
    <row r="442" spans="1:10" ht="30" hidden="1" customHeight="1" thickBot="1" x14ac:dyDescent="0.3">
      <c r="A442" s="42"/>
      <c r="B442" s="42"/>
      <c r="C442" s="47"/>
      <c r="D442" s="6" t="s">
        <v>369</v>
      </c>
      <c r="E442" s="6" t="s">
        <v>370</v>
      </c>
      <c r="F442" s="12" t="s">
        <v>21</v>
      </c>
      <c r="G442" s="6" t="s">
        <v>367</v>
      </c>
      <c r="H442" s="31">
        <v>455.82</v>
      </c>
      <c r="I442" s="10">
        <v>42837</v>
      </c>
      <c r="J442" s="7" t="s">
        <v>367</v>
      </c>
    </row>
    <row r="443" spans="1:10" ht="30" hidden="1" customHeight="1" thickBot="1" x14ac:dyDescent="0.3">
      <c r="A443" s="42"/>
      <c r="B443" s="42"/>
      <c r="C443" s="47"/>
      <c r="D443" s="6" t="s">
        <v>369</v>
      </c>
      <c r="E443" s="6" t="s">
        <v>370</v>
      </c>
      <c r="F443" s="12" t="s">
        <v>21</v>
      </c>
      <c r="G443" s="6" t="s">
        <v>367</v>
      </c>
      <c r="H443" s="31">
        <v>455.82</v>
      </c>
      <c r="I443" s="10">
        <v>42837</v>
      </c>
      <c r="J443" s="7" t="s">
        <v>367</v>
      </c>
    </row>
    <row r="444" spans="1:10" ht="30" hidden="1" customHeight="1" thickBot="1" x14ac:dyDescent="0.3">
      <c r="A444" s="42"/>
      <c r="B444" s="42"/>
      <c r="C444" s="47"/>
      <c r="D444" s="6" t="s">
        <v>369</v>
      </c>
      <c r="E444" s="6" t="s">
        <v>370</v>
      </c>
      <c r="F444" s="12" t="s">
        <v>21</v>
      </c>
      <c r="G444" s="6" t="s">
        <v>367</v>
      </c>
      <c r="H444" s="31">
        <v>455.82</v>
      </c>
      <c r="I444" s="10">
        <v>42837</v>
      </c>
      <c r="J444" s="7" t="s">
        <v>367</v>
      </c>
    </row>
    <row r="445" spans="1:10" ht="30" hidden="1" customHeight="1" thickBot="1" x14ac:dyDescent="0.3">
      <c r="A445" s="42"/>
      <c r="B445" s="42"/>
      <c r="C445" s="47"/>
      <c r="D445" s="6" t="s">
        <v>369</v>
      </c>
      <c r="E445" s="6" t="s">
        <v>370</v>
      </c>
      <c r="F445" s="12" t="s">
        <v>21</v>
      </c>
      <c r="G445" s="6" t="s">
        <v>367</v>
      </c>
      <c r="H445" s="31">
        <v>455.82</v>
      </c>
      <c r="I445" s="10">
        <v>42837</v>
      </c>
      <c r="J445" s="7" t="s">
        <v>367</v>
      </c>
    </row>
    <row r="446" spans="1:10" ht="30" hidden="1" customHeight="1" thickBot="1" x14ac:dyDescent="0.3">
      <c r="A446" s="42"/>
      <c r="B446" s="42"/>
      <c r="C446" s="47"/>
      <c r="D446" s="6" t="s">
        <v>369</v>
      </c>
      <c r="E446" s="6" t="s">
        <v>370</v>
      </c>
      <c r="F446" s="12" t="s">
        <v>21</v>
      </c>
      <c r="G446" s="6" t="s">
        <v>367</v>
      </c>
      <c r="H446" s="31">
        <v>455.82</v>
      </c>
      <c r="I446" s="10">
        <v>42837</v>
      </c>
      <c r="J446" s="7" t="s">
        <v>367</v>
      </c>
    </row>
    <row r="447" spans="1:10" ht="30" hidden="1" customHeight="1" thickBot="1" x14ac:dyDescent="0.3">
      <c r="A447" s="42"/>
      <c r="B447" s="42"/>
      <c r="C447" s="47"/>
      <c r="D447" s="6" t="s">
        <v>369</v>
      </c>
      <c r="E447" s="6" t="s">
        <v>370</v>
      </c>
      <c r="F447" s="12" t="s">
        <v>21</v>
      </c>
      <c r="G447" s="6" t="s">
        <v>367</v>
      </c>
      <c r="H447" s="31">
        <v>455.82</v>
      </c>
      <c r="I447" s="10">
        <v>42837</v>
      </c>
      <c r="J447" s="7" t="s">
        <v>367</v>
      </c>
    </row>
    <row r="448" spans="1:10" ht="30" hidden="1" customHeight="1" thickBot="1" x14ac:dyDescent="0.3">
      <c r="A448" s="42"/>
      <c r="B448" s="42"/>
      <c r="C448" s="47"/>
      <c r="D448" s="6" t="s">
        <v>369</v>
      </c>
      <c r="E448" s="6" t="s">
        <v>370</v>
      </c>
      <c r="F448" s="12" t="s">
        <v>21</v>
      </c>
      <c r="G448" s="6" t="s">
        <v>367</v>
      </c>
      <c r="H448" s="31">
        <v>455.82</v>
      </c>
      <c r="I448" s="10">
        <v>42837</v>
      </c>
      <c r="J448" s="7" t="s">
        <v>367</v>
      </c>
    </row>
    <row r="449" spans="1:10" ht="30" hidden="1" customHeight="1" thickBot="1" x14ac:dyDescent="0.3">
      <c r="A449" s="42"/>
      <c r="B449" s="42"/>
      <c r="C449" s="47"/>
      <c r="D449" s="6" t="s">
        <v>369</v>
      </c>
      <c r="E449" s="6" t="s">
        <v>370</v>
      </c>
      <c r="F449" s="12" t="s">
        <v>21</v>
      </c>
      <c r="G449" s="6" t="s">
        <v>367</v>
      </c>
      <c r="H449" s="31">
        <v>455.82</v>
      </c>
      <c r="I449" s="10">
        <v>42837</v>
      </c>
      <c r="J449" s="7" t="s">
        <v>367</v>
      </c>
    </row>
    <row r="450" spans="1:10" ht="30" hidden="1" customHeight="1" thickBot="1" x14ac:dyDescent="0.3">
      <c r="A450" s="42"/>
      <c r="B450" s="42"/>
      <c r="C450" s="47"/>
      <c r="D450" s="6" t="s">
        <v>369</v>
      </c>
      <c r="E450" s="6" t="s">
        <v>370</v>
      </c>
      <c r="F450" s="12" t="s">
        <v>21</v>
      </c>
      <c r="G450" s="6" t="s">
        <v>367</v>
      </c>
      <c r="H450" s="31">
        <v>455.82</v>
      </c>
      <c r="I450" s="10">
        <v>42837</v>
      </c>
      <c r="J450" s="7" t="s">
        <v>367</v>
      </c>
    </row>
    <row r="451" spans="1:10" ht="30" hidden="1" customHeight="1" thickBot="1" x14ac:dyDescent="0.3">
      <c r="A451" s="42"/>
      <c r="B451" s="42"/>
      <c r="C451" s="47"/>
      <c r="D451" s="6" t="s">
        <v>369</v>
      </c>
      <c r="E451" s="6" t="s">
        <v>370</v>
      </c>
      <c r="F451" s="12" t="s">
        <v>21</v>
      </c>
      <c r="G451" s="6" t="s">
        <v>367</v>
      </c>
      <c r="H451" s="31">
        <v>455.82</v>
      </c>
      <c r="I451" s="10">
        <v>42837</v>
      </c>
      <c r="J451" s="7" t="s">
        <v>367</v>
      </c>
    </row>
    <row r="452" spans="1:10" ht="30" hidden="1" customHeight="1" thickBot="1" x14ac:dyDescent="0.3">
      <c r="A452" s="42"/>
      <c r="B452" s="42"/>
      <c r="C452" s="47"/>
      <c r="D452" s="6" t="s">
        <v>369</v>
      </c>
      <c r="E452" s="6" t="s">
        <v>370</v>
      </c>
      <c r="F452" s="12" t="s">
        <v>21</v>
      </c>
      <c r="G452" s="6" t="s">
        <v>367</v>
      </c>
      <c r="H452" s="31">
        <v>455.82</v>
      </c>
      <c r="I452" s="10">
        <v>42837</v>
      </c>
      <c r="J452" s="7" t="s">
        <v>367</v>
      </c>
    </row>
    <row r="453" spans="1:10" ht="30" hidden="1" customHeight="1" thickBot="1" x14ac:dyDescent="0.3">
      <c r="A453" s="42"/>
      <c r="B453" s="42"/>
      <c r="C453" s="47"/>
      <c r="D453" s="6" t="s">
        <v>369</v>
      </c>
      <c r="E453" s="6" t="s">
        <v>370</v>
      </c>
      <c r="F453" s="12" t="s">
        <v>21</v>
      </c>
      <c r="G453" s="6" t="s">
        <v>367</v>
      </c>
      <c r="H453" s="31">
        <v>455.82</v>
      </c>
      <c r="I453" s="10">
        <v>42837</v>
      </c>
      <c r="J453" s="7" t="s">
        <v>367</v>
      </c>
    </row>
    <row r="454" spans="1:10" ht="30" hidden="1" customHeight="1" thickBot="1" x14ac:dyDescent="0.3">
      <c r="A454" s="42"/>
      <c r="B454" s="42"/>
      <c r="C454" s="47"/>
      <c r="D454" s="6" t="s">
        <v>369</v>
      </c>
      <c r="E454" s="6" t="s">
        <v>370</v>
      </c>
      <c r="F454" s="12" t="s">
        <v>21</v>
      </c>
      <c r="G454" s="6" t="s">
        <v>367</v>
      </c>
      <c r="H454" s="31">
        <v>455.82</v>
      </c>
      <c r="I454" s="10">
        <v>42837</v>
      </c>
      <c r="J454" s="7" t="s">
        <v>367</v>
      </c>
    </row>
    <row r="455" spans="1:10" ht="30" hidden="1" customHeight="1" thickBot="1" x14ac:dyDescent="0.3">
      <c r="A455" s="42"/>
      <c r="B455" s="42"/>
      <c r="C455" s="47"/>
      <c r="D455" s="6" t="s">
        <v>369</v>
      </c>
      <c r="E455" s="6" t="s">
        <v>370</v>
      </c>
      <c r="F455" s="12" t="s">
        <v>21</v>
      </c>
      <c r="G455" s="6" t="s">
        <v>367</v>
      </c>
      <c r="H455" s="31">
        <v>455.82</v>
      </c>
      <c r="I455" s="10">
        <v>42837</v>
      </c>
      <c r="J455" s="7" t="s">
        <v>367</v>
      </c>
    </row>
    <row r="456" spans="1:10" ht="30" hidden="1" customHeight="1" thickBot="1" x14ac:dyDescent="0.3">
      <c r="A456" s="42"/>
      <c r="B456" s="42"/>
      <c r="C456" s="47"/>
      <c r="D456" s="6" t="s">
        <v>369</v>
      </c>
      <c r="E456" s="6" t="s">
        <v>370</v>
      </c>
      <c r="F456" s="12" t="s">
        <v>21</v>
      </c>
      <c r="G456" s="6" t="s">
        <v>367</v>
      </c>
      <c r="H456" s="31">
        <v>455.82</v>
      </c>
      <c r="I456" s="10">
        <v>42837</v>
      </c>
      <c r="J456" s="7" t="s">
        <v>367</v>
      </c>
    </row>
    <row r="457" spans="1:10" ht="30" hidden="1" customHeight="1" thickBot="1" x14ac:dyDescent="0.3">
      <c r="A457" s="42"/>
      <c r="B457" s="42"/>
      <c r="C457" s="47"/>
      <c r="D457" s="6" t="s">
        <v>369</v>
      </c>
      <c r="E457" s="6" t="s">
        <v>370</v>
      </c>
      <c r="F457" s="12" t="s">
        <v>21</v>
      </c>
      <c r="G457" s="6" t="s">
        <v>367</v>
      </c>
      <c r="H457" s="31">
        <v>455.82</v>
      </c>
      <c r="I457" s="10">
        <v>42837</v>
      </c>
      <c r="J457" s="7" t="s">
        <v>367</v>
      </c>
    </row>
    <row r="458" spans="1:10" ht="30" hidden="1" customHeight="1" thickBot="1" x14ac:dyDescent="0.3">
      <c r="A458" s="42"/>
      <c r="B458" s="42"/>
      <c r="C458" s="47"/>
      <c r="D458" s="6" t="s">
        <v>369</v>
      </c>
      <c r="E458" s="6" t="s">
        <v>370</v>
      </c>
      <c r="F458" s="12" t="s">
        <v>21</v>
      </c>
      <c r="G458" s="6" t="s">
        <v>367</v>
      </c>
      <c r="H458" s="31">
        <v>455.82</v>
      </c>
      <c r="I458" s="10">
        <v>42837</v>
      </c>
      <c r="J458" s="7" t="s">
        <v>367</v>
      </c>
    </row>
    <row r="459" spans="1:10" ht="30" hidden="1" customHeight="1" thickBot="1" x14ac:dyDescent="0.3">
      <c r="A459" s="42"/>
      <c r="B459" s="42"/>
      <c r="C459" s="47"/>
      <c r="D459" s="6" t="s">
        <v>369</v>
      </c>
      <c r="E459" s="6" t="s">
        <v>370</v>
      </c>
      <c r="F459" s="12" t="s">
        <v>21</v>
      </c>
      <c r="G459" s="6" t="s">
        <v>367</v>
      </c>
      <c r="H459" s="31">
        <v>455.82</v>
      </c>
      <c r="I459" s="10">
        <v>42837</v>
      </c>
      <c r="J459" s="7" t="s">
        <v>367</v>
      </c>
    </row>
    <row r="460" spans="1:10" ht="30" hidden="1" customHeight="1" thickBot="1" x14ac:dyDescent="0.3">
      <c r="A460" s="42"/>
      <c r="B460" s="42"/>
      <c r="C460" s="47"/>
      <c r="D460" s="6" t="s">
        <v>369</v>
      </c>
      <c r="E460" s="6" t="s">
        <v>370</v>
      </c>
      <c r="F460" s="12" t="s">
        <v>21</v>
      </c>
      <c r="G460" s="6" t="s">
        <v>367</v>
      </c>
      <c r="H460" s="31">
        <v>455.82</v>
      </c>
      <c r="I460" s="10">
        <v>42837</v>
      </c>
      <c r="J460" s="7" t="s">
        <v>367</v>
      </c>
    </row>
    <row r="461" spans="1:10" ht="30" hidden="1" customHeight="1" thickBot="1" x14ac:dyDescent="0.3">
      <c r="A461" s="42"/>
      <c r="B461" s="42"/>
      <c r="C461" s="47"/>
      <c r="D461" s="6" t="s">
        <v>369</v>
      </c>
      <c r="E461" s="6" t="s">
        <v>370</v>
      </c>
      <c r="F461" s="12" t="s">
        <v>21</v>
      </c>
      <c r="G461" s="6" t="s">
        <v>367</v>
      </c>
      <c r="H461" s="31">
        <v>455.82</v>
      </c>
      <c r="I461" s="10">
        <v>42837</v>
      </c>
      <c r="J461" s="7" t="s">
        <v>367</v>
      </c>
    </row>
    <row r="462" spans="1:10" ht="30" hidden="1" customHeight="1" thickBot="1" x14ac:dyDescent="0.3">
      <c r="A462" s="42"/>
      <c r="B462" s="42"/>
      <c r="C462" s="47"/>
      <c r="D462" s="6" t="s">
        <v>369</v>
      </c>
      <c r="E462" s="6" t="s">
        <v>370</v>
      </c>
      <c r="F462" s="12" t="s">
        <v>21</v>
      </c>
      <c r="G462" s="6" t="s">
        <v>367</v>
      </c>
      <c r="H462" s="31">
        <v>455.82</v>
      </c>
      <c r="I462" s="10">
        <v>42837</v>
      </c>
      <c r="J462" s="7" t="s">
        <v>367</v>
      </c>
    </row>
    <row r="463" spans="1:10" ht="30" hidden="1" customHeight="1" thickBot="1" x14ac:dyDescent="0.3">
      <c r="A463" s="42"/>
      <c r="B463" s="42"/>
      <c r="C463" s="47"/>
      <c r="D463" s="6" t="s">
        <v>369</v>
      </c>
      <c r="E463" s="6" t="s">
        <v>370</v>
      </c>
      <c r="F463" s="12" t="s">
        <v>21</v>
      </c>
      <c r="G463" s="6" t="s">
        <v>367</v>
      </c>
      <c r="H463" s="31">
        <v>455.82</v>
      </c>
      <c r="I463" s="10">
        <v>42837</v>
      </c>
      <c r="J463" s="7" t="s">
        <v>367</v>
      </c>
    </row>
    <row r="464" spans="1:10" ht="30" hidden="1" customHeight="1" thickBot="1" x14ac:dyDescent="0.3">
      <c r="A464" s="42"/>
      <c r="B464" s="42"/>
      <c r="C464" s="47"/>
      <c r="D464" s="6" t="s">
        <v>369</v>
      </c>
      <c r="E464" s="6" t="s">
        <v>370</v>
      </c>
      <c r="F464" s="12" t="s">
        <v>21</v>
      </c>
      <c r="G464" s="6" t="s">
        <v>367</v>
      </c>
      <c r="H464" s="31">
        <v>455.82</v>
      </c>
      <c r="I464" s="10">
        <v>42837</v>
      </c>
      <c r="J464" s="7" t="s">
        <v>367</v>
      </c>
    </row>
    <row r="465" spans="1:10" ht="30" hidden="1" customHeight="1" thickBot="1" x14ac:dyDescent="0.3">
      <c r="A465" s="42"/>
      <c r="B465" s="42"/>
      <c r="C465" s="47"/>
      <c r="D465" s="6" t="s">
        <v>369</v>
      </c>
      <c r="E465" s="6" t="s">
        <v>370</v>
      </c>
      <c r="F465" s="12" t="s">
        <v>21</v>
      </c>
      <c r="G465" s="6" t="s">
        <v>367</v>
      </c>
      <c r="H465" s="31">
        <v>455.82</v>
      </c>
      <c r="I465" s="10">
        <v>42837</v>
      </c>
      <c r="J465" s="7" t="s">
        <v>367</v>
      </c>
    </row>
    <row r="466" spans="1:10" ht="30" hidden="1" customHeight="1" thickBot="1" x14ac:dyDescent="0.3">
      <c r="A466" s="42"/>
      <c r="B466" s="42"/>
      <c r="C466" s="47"/>
      <c r="D466" s="6" t="s">
        <v>369</v>
      </c>
      <c r="E466" s="6" t="s">
        <v>370</v>
      </c>
      <c r="F466" s="12" t="s">
        <v>21</v>
      </c>
      <c r="G466" s="6" t="s">
        <v>367</v>
      </c>
      <c r="H466" s="31">
        <v>455.82</v>
      </c>
      <c r="I466" s="10">
        <v>42837</v>
      </c>
      <c r="J466" s="7" t="s">
        <v>367</v>
      </c>
    </row>
    <row r="467" spans="1:10" ht="30" hidden="1" customHeight="1" thickBot="1" x14ac:dyDescent="0.3">
      <c r="A467" s="42"/>
      <c r="B467" s="42"/>
      <c r="C467" s="47"/>
      <c r="D467" s="6" t="s">
        <v>369</v>
      </c>
      <c r="E467" s="6" t="s">
        <v>370</v>
      </c>
      <c r="F467" s="12" t="s">
        <v>21</v>
      </c>
      <c r="G467" s="6" t="s">
        <v>367</v>
      </c>
      <c r="H467" s="31">
        <v>455.82</v>
      </c>
      <c r="I467" s="10">
        <v>42837</v>
      </c>
      <c r="J467" s="7" t="s">
        <v>367</v>
      </c>
    </row>
    <row r="468" spans="1:10" ht="30" hidden="1" customHeight="1" thickBot="1" x14ac:dyDescent="0.3">
      <c r="A468" s="42"/>
      <c r="B468" s="42"/>
      <c r="C468" s="47"/>
      <c r="D468" s="6" t="s">
        <v>369</v>
      </c>
      <c r="E468" s="6" t="s">
        <v>370</v>
      </c>
      <c r="F468" s="12" t="s">
        <v>21</v>
      </c>
      <c r="G468" s="6" t="s">
        <v>367</v>
      </c>
      <c r="H468" s="31">
        <v>455.82</v>
      </c>
      <c r="I468" s="10">
        <v>42837</v>
      </c>
      <c r="J468" s="7" t="s">
        <v>367</v>
      </c>
    </row>
    <row r="469" spans="1:10" ht="30" hidden="1" customHeight="1" thickBot="1" x14ac:dyDescent="0.3">
      <c r="A469" s="42"/>
      <c r="B469" s="42"/>
      <c r="C469" s="47"/>
      <c r="D469" s="6" t="s">
        <v>369</v>
      </c>
      <c r="E469" s="6" t="s">
        <v>370</v>
      </c>
      <c r="F469" s="12" t="s">
        <v>21</v>
      </c>
      <c r="G469" s="6" t="s">
        <v>367</v>
      </c>
      <c r="H469" s="31">
        <v>455.82</v>
      </c>
      <c r="I469" s="10">
        <v>42837</v>
      </c>
      <c r="J469" s="7" t="s">
        <v>367</v>
      </c>
    </row>
    <row r="470" spans="1:10" ht="30" hidden="1" customHeight="1" thickBot="1" x14ac:dyDescent="0.3">
      <c r="A470" s="42"/>
      <c r="B470" s="42"/>
      <c r="C470" s="47"/>
      <c r="D470" s="6" t="s">
        <v>369</v>
      </c>
      <c r="E470" s="6" t="s">
        <v>370</v>
      </c>
      <c r="F470" s="12" t="s">
        <v>21</v>
      </c>
      <c r="G470" s="6" t="s">
        <v>367</v>
      </c>
      <c r="H470" s="31">
        <v>455.82</v>
      </c>
      <c r="I470" s="10">
        <v>42837</v>
      </c>
      <c r="J470" s="7" t="s">
        <v>367</v>
      </c>
    </row>
    <row r="471" spans="1:10" ht="30" hidden="1" customHeight="1" thickBot="1" x14ac:dyDescent="0.3">
      <c r="A471" s="42"/>
      <c r="B471" s="42"/>
      <c r="C471" s="47"/>
      <c r="D471" s="6" t="s">
        <v>369</v>
      </c>
      <c r="E471" s="6" t="s">
        <v>370</v>
      </c>
      <c r="F471" s="12" t="s">
        <v>21</v>
      </c>
      <c r="G471" s="6" t="s">
        <v>367</v>
      </c>
      <c r="H471" s="31">
        <v>455.82</v>
      </c>
      <c r="I471" s="10">
        <v>42837</v>
      </c>
      <c r="J471" s="7" t="s">
        <v>367</v>
      </c>
    </row>
    <row r="472" spans="1:10" ht="30" hidden="1" customHeight="1" thickBot="1" x14ac:dyDescent="0.3">
      <c r="A472" s="42"/>
      <c r="B472" s="42"/>
      <c r="C472" s="47"/>
      <c r="D472" s="6" t="s">
        <v>369</v>
      </c>
      <c r="E472" s="6" t="s">
        <v>370</v>
      </c>
      <c r="F472" s="12" t="s">
        <v>21</v>
      </c>
      <c r="G472" s="6" t="s">
        <v>367</v>
      </c>
      <c r="H472" s="31">
        <v>455.82</v>
      </c>
      <c r="I472" s="10">
        <v>42837</v>
      </c>
      <c r="J472" s="7" t="s">
        <v>367</v>
      </c>
    </row>
    <row r="473" spans="1:10" ht="30" hidden="1" customHeight="1" thickBot="1" x14ac:dyDescent="0.3">
      <c r="A473" s="42"/>
      <c r="B473" s="42"/>
      <c r="C473" s="47"/>
      <c r="D473" s="6" t="s">
        <v>369</v>
      </c>
      <c r="E473" s="6" t="s">
        <v>370</v>
      </c>
      <c r="F473" s="12" t="s">
        <v>21</v>
      </c>
      <c r="G473" s="6" t="s">
        <v>367</v>
      </c>
      <c r="H473" s="31">
        <v>455.82</v>
      </c>
      <c r="I473" s="10">
        <v>42837</v>
      </c>
      <c r="J473" s="7" t="s">
        <v>367</v>
      </c>
    </row>
    <row r="474" spans="1:10" ht="30" hidden="1" customHeight="1" thickBot="1" x14ac:dyDescent="0.3">
      <c r="A474" s="42"/>
      <c r="B474" s="42"/>
      <c r="C474" s="47"/>
      <c r="D474" s="6" t="s">
        <v>369</v>
      </c>
      <c r="E474" s="6" t="s">
        <v>370</v>
      </c>
      <c r="F474" s="12" t="s">
        <v>21</v>
      </c>
      <c r="G474" s="6" t="s">
        <v>367</v>
      </c>
      <c r="H474" s="31">
        <v>455.82</v>
      </c>
      <c r="I474" s="10">
        <v>42837</v>
      </c>
      <c r="J474" s="7" t="s">
        <v>367</v>
      </c>
    </row>
    <row r="475" spans="1:10" ht="30" hidden="1" customHeight="1" thickBot="1" x14ac:dyDescent="0.3">
      <c r="A475" s="42"/>
      <c r="B475" s="42"/>
      <c r="C475" s="47"/>
      <c r="D475" s="6" t="s">
        <v>369</v>
      </c>
      <c r="E475" s="6" t="s">
        <v>370</v>
      </c>
      <c r="F475" s="12" t="s">
        <v>21</v>
      </c>
      <c r="G475" s="6" t="s">
        <v>367</v>
      </c>
      <c r="H475" s="31">
        <v>455.82</v>
      </c>
      <c r="I475" s="10">
        <v>42837</v>
      </c>
      <c r="J475" s="7" t="s">
        <v>367</v>
      </c>
    </row>
    <row r="476" spans="1:10" ht="30" hidden="1" customHeight="1" thickBot="1" x14ac:dyDescent="0.3">
      <c r="A476" s="42"/>
      <c r="B476" s="42"/>
      <c r="C476" s="47"/>
      <c r="D476" s="6" t="s">
        <v>369</v>
      </c>
      <c r="E476" s="6" t="s">
        <v>370</v>
      </c>
      <c r="F476" s="12" t="s">
        <v>21</v>
      </c>
      <c r="G476" s="6" t="s">
        <v>367</v>
      </c>
      <c r="H476" s="31">
        <v>455.82</v>
      </c>
      <c r="I476" s="10">
        <v>42837</v>
      </c>
      <c r="J476" s="7" t="s">
        <v>367</v>
      </c>
    </row>
    <row r="477" spans="1:10" ht="30" hidden="1" customHeight="1" thickBot="1" x14ac:dyDescent="0.3">
      <c r="A477" s="42"/>
      <c r="B477" s="42"/>
      <c r="C477" s="47"/>
      <c r="D477" s="6" t="s">
        <v>369</v>
      </c>
      <c r="E477" s="6" t="s">
        <v>370</v>
      </c>
      <c r="F477" s="12" t="s">
        <v>21</v>
      </c>
      <c r="G477" s="6" t="s">
        <v>367</v>
      </c>
      <c r="H477" s="31">
        <v>455.82</v>
      </c>
      <c r="I477" s="10">
        <v>42837</v>
      </c>
      <c r="J477" s="7" t="s">
        <v>367</v>
      </c>
    </row>
    <row r="478" spans="1:10" ht="30" hidden="1" customHeight="1" thickBot="1" x14ac:dyDescent="0.3">
      <c r="A478" s="42"/>
      <c r="B478" s="42"/>
      <c r="C478" s="47"/>
      <c r="D478" s="6" t="s">
        <v>369</v>
      </c>
      <c r="E478" s="6" t="s">
        <v>370</v>
      </c>
      <c r="F478" s="12" t="s">
        <v>21</v>
      </c>
      <c r="G478" s="6" t="s">
        <v>367</v>
      </c>
      <c r="H478" s="31">
        <v>455.82</v>
      </c>
      <c r="I478" s="10">
        <v>42837</v>
      </c>
      <c r="J478" s="7" t="s">
        <v>367</v>
      </c>
    </row>
    <row r="479" spans="1:10" ht="30" hidden="1" customHeight="1" thickBot="1" x14ac:dyDescent="0.3">
      <c r="A479" s="42"/>
      <c r="B479" s="42"/>
      <c r="C479" s="47"/>
      <c r="D479" s="6" t="s">
        <v>369</v>
      </c>
      <c r="E479" s="6" t="s">
        <v>370</v>
      </c>
      <c r="F479" s="12" t="s">
        <v>21</v>
      </c>
      <c r="G479" s="6" t="s">
        <v>367</v>
      </c>
      <c r="H479" s="31">
        <v>455.82</v>
      </c>
      <c r="I479" s="10">
        <v>42837</v>
      </c>
      <c r="J479" s="7" t="s">
        <v>367</v>
      </c>
    </row>
    <row r="480" spans="1:10" ht="30" hidden="1" customHeight="1" thickBot="1" x14ac:dyDescent="0.3">
      <c r="A480" s="42"/>
      <c r="B480" s="42"/>
      <c r="C480" s="47"/>
      <c r="D480" s="6" t="s">
        <v>369</v>
      </c>
      <c r="E480" s="6" t="s">
        <v>370</v>
      </c>
      <c r="F480" s="12" t="s">
        <v>21</v>
      </c>
      <c r="G480" s="6" t="s">
        <v>367</v>
      </c>
      <c r="H480" s="31">
        <v>455.82</v>
      </c>
      <c r="I480" s="10">
        <v>42837</v>
      </c>
      <c r="J480" s="7" t="s">
        <v>367</v>
      </c>
    </row>
    <row r="481" spans="1:10" ht="30" hidden="1" customHeight="1" thickBot="1" x14ac:dyDescent="0.3">
      <c r="A481" s="42"/>
      <c r="B481" s="42"/>
      <c r="C481" s="47"/>
      <c r="D481" s="6" t="s">
        <v>369</v>
      </c>
      <c r="E481" s="6" t="s">
        <v>370</v>
      </c>
      <c r="F481" s="12" t="s">
        <v>21</v>
      </c>
      <c r="G481" s="6" t="s">
        <v>367</v>
      </c>
      <c r="H481" s="31">
        <v>455.82</v>
      </c>
      <c r="I481" s="10">
        <v>42837</v>
      </c>
      <c r="J481" s="7" t="s">
        <v>367</v>
      </c>
    </row>
    <row r="482" spans="1:10" ht="30" hidden="1" customHeight="1" thickBot="1" x14ac:dyDescent="0.3">
      <c r="A482" s="42"/>
      <c r="B482" s="42"/>
      <c r="C482" s="47"/>
      <c r="D482" s="6" t="s">
        <v>369</v>
      </c>
      <c r="E482" s="6" t="s">
        <v>370</v>
      </c>
      <c r="F482" s="12" t="s">
        <v>21</v>
      </c>
      <c r="G482" s="6" t="s">
        <v>367</v>
      </c>
      <c r="H482" s="31">
        <v>455.82</v>
      </c>
      <c r="I482" s="10">
        <v>42837</v>
      </c>
      <c r="J482" s="7" t="s">
        <v>367</v>
      </c>
    </row>
    <row r="483" spans="1:10" ht="30" hidden="1" customHeight="1" thickBot="1" x14ac:dyDescent="0.3">
      <c r="A483" s="42"/>
      <c r="B483" s="42"/>
      <c r="C483" s="47"/>
      <c r="D483" s="6" t="s">
        <v>369</v>
      </c>
      <c r="E483" s="6" t="s">
        <v>370</v>
      </c>
      <c r="F483" s="12" t="s">
        <v>21</v>
      </c>
      <c r="G483" s="6" t="s">
        <v>367</v>
      </c>
      <c r="H483" s="31">
        <v>455.82</v>
      </c>
      <c r="I483" s="10">
        <v>42837</v>
      </c>
      <c r="J483" s="7" t="s">
        <v>367</v>
      </c>
    </row>
    <row r="484" spans="1:10" ht="30" hidden="1" customHeight="1" thickBot="1" x14ac:dyDescent="0.3">
      <c r="A484" s="42"/>
      <c r="B484" s="42"/>
      <c r="C484" s="47"/>
      <c r="D484" s="6" t="s">
        <v>369</v>
      </c>
      <c r="E484" s="6" t="s">
        <v>370</v>
      </c>
      <c r="F484" s="12" t="s">
        <v>21</v>
      </c>
      <c r="G484" s="6" t="s">
        <v>367</v>
      </c>
      <c r="H484" s="31">
        <v>455.82</v>
      </c>
      <c r="I484" s="10">
        <v>42837</v>
      </c>
      <c r="J484" s="7" t="s">
        <v>367</v>
      </c>
    </row>
    <row r="485" spans="1:10" ht="30" hidden="1" customHeight="1" thickBot="1" x14ac:dyDescent="0.3">
      <c r="A485" s="42"/>
      <c r="B485" s="42"/>
      <c r="C485" s="43"/>
      <c r="D485" s="6" t="s">
        <v>369</v>
      </c>
      <c r="E485" s="19" t="s">
        <v>371</v>
      </c>
      <c r="F485" s="20" t="s">
        <v>21</v>
      </c>
      <c r="G485" s="6" t="s">
        <v>367</v>
      </c>
      <c r="H485" s="32">
        <v>400</v>
      </c>
      <c r="I485" s="10">
        <v>42837</v>
      </c>
      <c r="J485" s="7" t="s">
        <v>367</v>
      </c>
    </row>
    <row r="486" spans="1:10" ht="30" hidden="1" customHeight="1" thickBot="1" x14ac:dyDescent="0.3">
      <c r="A486" s="42"/>
      <c r="B486" s="42"/>
      <c r="C486" s="43"/>
      <c r="D486" s="6" t="s">
        <v>369</v>
      </c>
      <c r="E486" s="19" t="s">
        <v>371</v>
      </c>
      <c r="F486" s="20" t="s">
        <v>21</v>
      </c>
      <c r="G486" s="6" t="s">
        <v>367</v>
      </c>
      <c r="H486" s="32">
        <v>400</v>
      </c>
      <c r="I486" s="10">
        <v>42837</v>
      </c>
      <c r="J486" s="7" t="s">
        <v>367</v>
      </c>
    </row>
    <row r="487" spans="1:10" ht="30" hidden="1" customHeight="1" thickBot="1" x14ac:dyDescent="0.3">
      <c r="A487" s="42"/>
      <c r="B487" s="42"/>
      <c r="C487" s="43"/>
      <c r="D487" s="6" t="s">
        <v>369</v>
      </c>
      <c r="E487" s="19" t="s">
        <v>371</v>
      </c>
      <c r="F487" s="20" t="s">
        <v>21</v>
      </c>
      <c r="G487" s="6" t="s">
        <v>367</v>
      </c>
      <c r="H487" s="32">
        <v>400</v>
      </c>
      <c r="I487" s="10">
        <v>42837</v>
      </c>
      <c r="J487" s="7" t="s">
        <v>367</v>
      </c>
    </row>
    <row r="488" spans="1:10" ht="30" hidden="1" customHeight="1" thickBot="1" x14ac:dyDescent="0.3">
      <c r="A488" s="42"/>
      <c r="B488" s="42"/>
      <c r="C488" s="43"/>
      <c r="D488" s="6" t="s">
        <v>369</v>
      </c>
      <c r="E488" s="19" t="s">
        <v>371</v>
      </c>
      <c r="F488" s="20" t="s">
        <v>21</v>
      </c>
      <c r="G488" s="6" t="s">
        <v>367</v>
      </c>
      <c r="H488" s="32">
        <v>400</v>
      </c>
      <c r="I488" s="10">
        <v>42837</v>
      </c>
      <c r="J488" s="7" t="s">
        <v>367</v>
      </c>
    </row>
    <row r="489" spans="1:10" ht="30" hidden="1" customHeight="1" thickBot="1" x14ac:dyDescent="0.3">
      <c r="A489" s="42"/>
      <c r="B489" s="42"/>
      <c r="C489" s="43"/>
      <c r="D489" s="6" t="s">
        <v>369</v>
      </c>
      <c r="E489" s="19" t="s">
        <v>371</v>
      </c>
      <c r="F489" s="20" t="s">
        <v>21</v>
      </c>
      <c r="G489" s="6" t="s">
        <v>367</v>
      </c>
      <c r="H489" s="32">
        <v>400</v>
      </c>
      <c r="I489" s="10">
        <v>42837</v>
      </c>
      <c r="J489" s="7" t="s">
        <v>367</v>
      </c>
    </row>
    <row r="490" spans="1:10" ht="30" hidden="1" customHeight="1" thickBot="1" x14ac:dyDescent="0.3">
      <c r="A490" s="42"/>
      <c r="B490" s="42"/>
      <c r="C490" s="43"/>
      <c r="D490" s="6" t="s">
        <v>369</v>
      </c>
      <c r="E490" s="19" t="s">
        <v>371</v>
      </c>
      <c r="F490" s="20" t="s">
        <v>21</v>
      </c>
      <c r="G490" s="6" t="s">
        <v>367</v>
      </c>
      <c r="H490" s="32">
        <v>400</v>
      </c>
      <c r="I490" s="10">
        <v>42837</v>
      </c>
      <c r="J490" s="7" t="s">
        <v>367</v>
      </c>
    </row>
    <row r="491" spans="1:10" ht="30" hidden="1" customHeight="1" thickBot="1" x14ac:dyDescent="0.3">
      <c r="A491" s="42"/>
      <c r="B491" s="42"/>
      <c r="C491" s="43"/>
      <c r="D491" s="6" t="s">
        <v>369</v>
      </c>
      <c r="E491" s="19" t="s">
        <v>371</v>
      </c>
      <c r="F491" s="20" t="s">
        <v>21</v>
      </c>
      <c r="G491" s="6" t="s">
        <v>367</v>
      </c>
      <c r="H491" s="32">
        <v>400</v>
      </c>
      <c r="I491" s="10">
        <v>42837</v>
      </c>
      <c r="J491" s="7" t="s">
        <v>367</v>
      </c>
    </row>
    <row r="492" spans="1:10" ht="30" hidden="1" customHeight="1" thickBot="1" x14ac:dyDescent="0.3">
      <c r="A492" s="42"/>
      <c r="B492" s="42"/>
      <c r="C492" s="43"/>
      <c r="D492" s="6" t="s">
        <v>369</v>
      </c>
      <c r="E492" s="19" t="s">
        <v>371</v>
      </c>
      <c r="F492" s="20" t="s">
        <v>21</v>
      </c>
      <c r="G492" s="6" t="s">
        <v>367</v>
      </c>
      <c r="H492" s="32">
        <v>400</v>
      </c>
      <c r="I492" s="10">
        <v>42837</v>
      </c>
      <c r="J492" s="7" t="s">
        <v>367</v>
      </c>
    </row>
    <row r="493" spans="1:10" ht="30" hidden="1" customHeight="1" thickBot="1" x14ac:dyDescent="0.3">
      <c r="A493" s="42"/>
      <c r="B493" s="42"/>
      <c r="C493" s="43"/>
      <c r="D493" s="6" t="s">
        <v>369</v>
      </c>
      <c r="E493" s="19" t="s">
        <v>371</v>
      </c>
      <c r="F493" s="20" t="s">
        <v>21</v>
      </c>
      <c r="G493" s="6" t="s">
        <v>367</v>
      </c>
      <c r="H493" s="32">
        <v>400</v>
      </c>
      <c r="I493" s="10">
        <v>42837</v>
      </c>
      <c r="J493" s="7" t="s">
        <v>367</v>
      </c>
    </row>
    <row r="494" spans="1:10" ht="30" hidden="1" customHeight="1" thickBot="1" x14ac:dyDescent="0.3">
      <c r="A494" s="42"/>
      <c r="B494" s="42"/>
      <c r="C494" s="43"/>
      <c r="D494" s="6" t="s">
        <v>369</v>
      </c>
      <c r="E494" s="19" t="s">
        <v>371</v>
      </c>
      <c r="F494" s="20" t="s">
        <v>21</v>
      </c>
      <c r="G494" s="6" t="s">
        <v>367</v>
      </c>
      <c r="H494" s="32">
        <v>400</v>
      </c>
      <c r="I494" s="10">
        <v>42837</v>
      </c>
      <c r="J494" s="7" t="s">
        <v>367</v>
      </c>
    </row>
    <row r="495" spans="1:10" ht="30" hidden="1" customHeight="1" thickBot="1" x14ac:dyDescent="0.3">
      <c r="A495" s="42"/>
      <c r="B495" s="42"/>
      <c r="C495" s="43"/>
      <c r="D495" s="6" t="s">
        <v>369</v>
      </c>
      <c r="E495" s="19" t="s">
        <v>371</v>
      </c>
      <c r="F495" s="20" t="s">
        <v>21</v>
      </c>
      <c r="G495" s="6" t="s">
        <v>367</v>
      </c>
      <c r="H495" s="32">
        <v>400</v>
      </c>
      <c r="I495" s="10">
        <v>42837</v>
      </c>
      <c r="J495" s="7" t="s">
        <v>367</v>
      </c>
    </row>
    <row r="496" spans="1:10" ht="30" hidden="1" customHeight="1" thickBot="1" x14ac:dyDescent="0.3">
      <c r="A496" s="42"/>
      <c r="B496" s="42"/>
      <c r="C496" s="43"/>
      <c r="D496" s="6" t="s">
        <v>369</v>
      </c>
      <c r="E496" s="19" t="s">
        <v>371</v>
      </c>
      <c r="F496" s="20" t="s">
        <v>21</v>
      </c>
      <c r="G496" s="6" t="s">
        <v>367</v>
      </c>
      <c r="H496" s="32">
        <v>400</v>
      </c>
      <c r="I496" s="10">
        <v>42837</v>
      </c>
      <c r="J496" s="7" t="s">
        <v>367</v>
      </c>
    </row>
    <row r="497" spans="1:10" ht="30" hidden="1" customHeight="1" thickBot="1" x14ac:dyDescent="0.3">
      <c r="A497" s="42"/>
      <c r="B497" s="42"/>
      <c r="C497" s="43"/>
      <c r="D497" s="6" t="s">
        <v>369</v>
      </c>
      <c r="E497" s="19" t="s">
        <v>371</v>
      </c>
      <c r="F497" s="20" t="s">
        <v>21</v>
      </c>
      <c r="G497" s="6" t="s">
        <v>367</v>
      </c>
      <c r="H497" s="32">
        <v>400</v>
      </c>
      <c r="I497" s="10">
        <v>42837</v>
      </c>
      <c r="J497" s="7" t="s">
        <v>367</v>
      </c>
    </row>
    <row r="498" spans="1:10" ht="30" hidden="1" customHeight="1" thickBot="1" x14ac:dyDescent="0.3">
      <c r="A498" s="42"/>
      <c r="B498" s="42"/>
      <c r="C498" s="43"/>
      <c r="D498" s="6" t="s">
        <v>369</v>
      </c>
      <c r="E498" s="19" t="s">
        <v>371</v>
      </c>
      <c r="F498" s="20" t="s">
        <v>21</v>
      </c>
      <c r="G498" s="6" t="s">
        <v>367</v>
      </c>
      <c r="H498" s="32">
        <v>400</v>
      </c>
      <c r="I498" s="10">
        <v>42837</v>
      </c>
      <c r="J498" s="7" t="s">
        <v>367</v>
      </c>
    </row>
    <row r="499" spans="1:10" ht="30" hidden="1" customHeight="1" thickBot="1" x14ac:dyDescent="0.3">
      <c r="A499" s="42"/>
      <c r="B499" s="42"/>
      <c r="C499" s="43"/>
      <c r="D499" s="6" t="s">
        <v>369</v>
      </c>
      <c r="E499" s="19" t="s">
        <v>371</v>
      </c>
      <c r="F499" s="20" t="s">
        <v>21</v>
      </c>
      <c r="G499" s="6" t="s">
        <v>367</v>
      </c>
      <c r="H499" s="32">
        <v>400</v>
      </c>
      <c r="I499" s="10">
        <v>42837</v>
      </c>
      <c r="J499" s="7" t="s">
        <v>367</v>
      </c>
    </row>
    <row r="500" spans="1:10" ht="30" hidden="1" customHeight="1" thickBot="1" x14ac:dyDescent="0.3">
      <c r="A500" s="42"/>
      <c r="B500" s="42"/>
      <c r="C500" s="43"/>
      <c r="D500" s="6" t="s">
        <v>369</v>
      </c>
      <c r="E500" s="19" t="s">
        <v>371</v>
      </c>
      <c r="F500" s="20" t="s">
        <v>21</v>
      </c>
      <c r="G500" s="6" t="s">
        <v>367</v>
      </c>
      <c r="H500" s="32">
        <v>400</v>
      </c>
      <c r="I500" s="10">
        <v>42837</v>
      </c>
      <c r="J500" s="7" t="s">
        <v>367</v>
      </c>
    </row>
    <row r="501" spans="1:10" ht="30" hidden="1" customHeight="1" thickBot="1" x14ac:dyDescent="0.3">
      <c r="A501" s="42"/>
      <c r="B501" s="42"/>
      <c r="C501" s="43"/>
      <c r="D501" s="6" t="s">
        <v>369</v>
      </c>
      <c r="E501" s="19" t="s">
        <v>371</v>
      </c>
      <c r="F501" s="20" t="s">
        <v>21</v>
      </c>
      <c r="G501" s="6" t="s">
        <v>367</v>
      </c>
      <c r="H501" s="32">
        <v>400</v>
      </c>
      <c r="I501" s="10">
        <v>42837</v>
      </c>
      <c r="J501" s="7" t="s">
        <v>367</v>
      </c>
    </row>
    <row r="502" spans="1:10" ht="30" hidden="1" customHeight="1" thickBot="1" x14ac:dyDescent="0.3">
      <c r="A502" s="42"/>
      <c r="B502" s="42"/>
      <c r="C502" s="43"/>
      <c r="D502" s="6" t="s">
        <v>369</v>
      </c>
      <c r="E502" s="19" t="s">
        <v>371</v>
      </c>
      <c r="F502" s="20" t="s">
        <v>21</v>
      </c>
      <c r="G502" s="6" t="s">
        <v>367</v>
      </c>
      <c r="H502" s="32">
        <v>400</v>
      </c>
      <c r="I502" s="10">
        <v>42837</v>
      </c>
      <c r="J502" s="7" t="s">
        <v>367</v>
      </c>
    </row>
    <row r="503" spans="1:10" ht="30" hidden="1" customHeight="1" thickBot="1" x14ac:dyDescent="0.3">
      <c r="A503" s="42"/>
      <c r="B503" s="42"/>
      <c r="C503" s="43"/>
      <c r="D503" s="6" t="s">
        <v>369</v>
      </c>
      <c r="E503" s="19" t="s">
        <v>371</v>
      </c>
      <c r="F503" s="20" t="s">
        <v>21</v>
      </c>
      <c r="G503" s="6" t="s">
        <v>367</v>
      </c>
      <c r="H503" s="32">
        <v>400</v>
      </c>
      <c r="I503" s="10">
        <v>42837</v>
      </c>
      <c r="J503" s="7" t="s">
        <v>367</v>
      </c>
    </row>
    <row r="504" spans="1:10" ht="30" hidden="1" customHeight="1" thickBot="1" x14ac:dyDescent="0.3">
      <c r="A504" s="42"/>
      <c r="B504" s="42"/>
      <c r="C504" s="43"/>
      <c r="D504" s="6" t="s">
        <v>369</v>
      </c>
      <c r="E504" s="19" t="s">
        <v>371</v>
      </c>
      <c r="F504" s="20" t="s">
        <v>21</v>
      </c>
      <c r="G504" s="6" t="s">
        <v>367</v>
      </c>
      <c r="H504" s="32">
        <v>400</v>
      </c>
      <c r="I504" s="10">
        <v>42837</v>
      </c>
      <c r="J504" s="7" t="s">
        <v>367</v>
      </c>
    </row>
    <row r="505" spans="1:10" ht="30" hidden="1" customHeight="1" thickBot="1" x14ac:dyDescent="0.3">
      <c r="A505" s="42"/>
      <c r="B505" s="42"/>
      <c r="C505" s="43"/>
      <c r="D505" s="6" t="s">
        <v>369</v>
      </c>
      <c r="E505" s="19" t="s">
        <v>371</v>
      </c>
      <c r="F505" s="20" t="s">
        <v>21</v>
      </c>
      <c r="G505" s="6" t="s">
        <v>367</v>
      </c>
      <c r="H505" s="32">
        <v>400</v>
      </c>
      <c r="I505" s="10">
        <v>42837</v>
      </c>
      <c r="J505" s="7" t="s">
        <v>367</v>
      </c>
    </row>
    <row r="506" spans="1:10" ht="30" hidden="1" customHeight="1" thickBot="1" x14ac:dyDescent="0.3">
      <c r="A506" s="42"/>
      <c r="B506" s="42"/>
      <c r="C506" s="43"/>
      <c r="D506" s="6" t="s">
        <v>369</v>
      </c>
      <c r="E506" s="19" t="s">
        <v>371</v>
      </c>
      <c r="F506" s="20" t="s">
        <v>21</v>
      </c>
      <c r="G506" s="6" t="s">
        <v>367</v>
      </c>
      <c r="H506" s="32">
        <v>400</v>
      </c>
      <c r="I506" s="10">
        <v>42837</v>
      </c>
      <c r="J506" s="7" t="s">
        <v>367</v>
      </c>
    </row>
    <row r="507" spans="1:10" ht="30" hidden="1" customHeight="1" thickBot="1" x14ac:dyDescent="0.3">
      <c r="A507" s="42"/>
      <c r="B507" s="42"/>
      <c r="C507" s="43"/>
      <c r="D507" s="6" t="s">
        <v>369</v>
      </c>
      <c r="E507" s="19" t="s">
        <v>371</v>
      </c>
      <c r="F507" s="20" t="s">
        <v>21</v>
      </c>
      <c r="G507" s="6" t="s">
        <v>367</v>
      </c>
      <c r="H507" s="32">
        <v>400</v>
      </c>
      <c r="I507" s="10">
        <v>42837</v>
      </c>
      <c r="J507" s="7" t="s">
        <v>367</v>
      </c>
    </row>
    <row r="508" spans="1:10" ht="30" hidden="1" customHeight="1" thickBot="1" x14ac:dyDescent="0.3">
      <c r="A508" s="42"/>
      <c r="B508" s="42"/>
      <c r="C508" s="43"/>
      <c r="D508" s="6" t="s">
        <v>369</v>
      </c>
      <c r="E508" s="19" t="s">
        <v>371</v>
      </c>
      <c r="F508" s="20" t="s">
        <v>21</v>
      </c>
      <c r="G508" s="6" t="s">
        <v>367</v>
      </c>
      <c r="H508" s="32">
        <v>400</v>
      </c>
      <c r="I508" s="10">
        <v>42837</v>
      </c>
      <c r="J508" s="7" t="s">
        <v>367</v>
      </c>
    </row>
    <row r="509" spans="1:10" ht="30" hidden="1" customHeight="1" thickBot="1" x14ac:dyDescent="0.3">
      <c r="A509" s="42"/>
      <c r="B509" s="42"/>
      <c r="C509" s="43"/>
      <c r="D509" s="6" t="s">
        <v>369</v>
      </c>
      <c r="E509" s="19" t="s">
        <v>371</v>
      </c>
      <c r="F509" s="20" t="s">
        <v>21</v>
      </c>
      <c r="G509" s="6" t="s">
        <v>367</v>
      </c>
      <c r="H509" s="32">
        <v>400</v>
      </c>
      <c r="I509" s="10">
        <v>42837</v>
      </c>
      <c r="J509" s="7" t="s">
        <v>367</v>
      </c>
    </row>
    <row r="510" spans="1:10" ht="30" hidden="1" customHeight="1" thickBot="1" x14ac:dyDescent="0.3">
      <c r="A510" s="42"/>
      <c r="B510" s="42"/>
      <c r="C510" s="43"/>
      <c r="D510" s="6" t="s">
        <v>369</v>
      </c>
      <c r="E510" s="19" t="s">
        <v>371</v>
      </c>
      <c r="F510" s="20" t="s">
        <v>21</v>
      </c>
      <c r="G510" s="6" t="s">
        <v>367</v>
      </c>
      <c r="H510" s="32">
        <v>400</v>
      </c>
      <c r="I510" s="10">
        <v>42837</v>
      </c>
      <c r="J510" s="7" t="s">
        <v>367</v>
      </c>
    </row>
    <row r="511" spans="1:10" ht="30" hidden="1" customHeight="1" thickBot="1" x14ac:dyDescent="0.3">
      <c r="A511" s="42"/>
      <c r="B511" s="42"/>
      <c r="C511" s="43"/>
      <c r="D511" s="6" t="s">
        <v>369</v>
      </c>
      <c r="E511" s="19" t="s">
        <v>371</v>
      </c>
      <c r="F511" s="20" t="s">
        <v>21</v>
      </c>
      <c r="G511" s="6" t="s">
        <v>367</v>
      </c>
      <c r="H511" s="32">
        <v>400</v>
      </c>
      <c r="I511" s="10">
        <v>42837</v>
      </c>
      <c r="J511" s="7" t="s">
        <v>367</v>
      </c>
    </row>
    <row r="512" spans="1:10" ht="30" hidden="1" customHeight="1" thickBot="1" x14ac:dyDescent="0.3">
      <c r="A512" s="42"/>
      <c r="B512" s="42"/>
      <c r="C512" s="43"/>
      <c r="D512" s="6" t="s">
        <v>369</v>
      </c>
      <c r="E512" s="19" t="s">
        <v>371</v>
      </c>
      <c r="F512" s="20" t="s">
        <v>21</v>
      </c>
      <c r="G512" s="6" t="s">
        <v>367</v>
      </c>
      <c r="H512" s="32">
        <v>400</v>
      </c>
      <c r="I512" s="10">
        <v>42837</v>
      </c>
      <c r="J512" s="7" t="s">
        <v>367</v>
      </c>
    </row>
    <row r="513" spans="1:10" ht="30" hidden="1" customHeight="1" thickBot="1" x14ac:dyDescent="0.3">
      <c r="A513" s="42"/>
      <c r="B513" s="42"/>
      <c r="C513" s="43"/>
      <c r="D513" s="6" t="s">
        <v>369</v>
      </c>
      <c r="E513" s="19" t="s">
        <v>371</v>
      </c>
      <c r="F513" s="20" t="s">
        <v>21</v>
      </c>
      <c r="G513" s="6" t="s">
        <v>367</v>
      </c>
      <c r="H513" s="32">
        <v>400</v>
      </c>
      <c r="I513" s="10">
        <v>42837</v>
      </c>
      <c r="J513" s="7" t="s">
        <v>367</v>
      </c>
    </row>
    <row r="514" spans="1:10" ht="30" hidden="1" customHeight="1" thickBot="1" x14ac:dyDescent="0.3">
      <c r="A514" s="42"/>
      <c r="B514" s="42"/>
      <c r="C514" s="43"/>
      <c r="D514" s="6" t="s">
        <v>369</v>
      </c>
      <c r="E514" s="19" t="s">
        <v>371</v>
      </c>
      <c r="F514" s="20" t="s">
        <v>21</v>
      </c>
      <c r="G514" s="6" t="s">
        <v>367</v>
      </c>
      <c r="H514" s="32">
        <v>400</v>
      </c>
      <c r="I514" s="10">
        <v>42837</v>
      </c>
      <c r="J514" s="7" t="s">
        <v>367</v>
      </c>
    </row>
    <row r="515" spans="1:10" ht="30" hidden="1" customHeight="1" thickBot="1" x14ac:dyDescent="0.3">
      <c r="A515" s="42"/>
      <c r="B515" s="42"/>
      <c r="C515" s="43"/>
      <c r="D515" s="6" t="s">
        <v>369</v>
      </c>
      <c r="E515" s="19" t="s">
        <v>371</v>
      </c>
      <c r="F515" s="20" t="s">
        <v>21</v>
      </c>
      <c r="G515" s="6" t="s">
        <v>367</v>
      </c>
      <c r="H515" s="32">
        <v>400</v>
      </c>
      <c r="I515" s="10">
        <v>42837</v>
      </c>
      <c r="J515" s="7" t="s">
        <v>367</v>
      </c>
    </row>
    <row r="516" spans="1:10" ht="30" hidden="1" customHeight="1" thickBot="1" x14ac:dyDescent="0.3">
      <c r="A516" s="42"/>
      <c r="B516" s="42"/>
      <c r="C516" s="43"/>
      <c r="D516" s="6" t="s">
        <v>369</v>
      </c>
      <c r="E516" s="19" t="s">
        <v>371</v>
      </c>
      <c r="F516" s="20" t="s">
        <v>21</v>
      </c>
      <c r="G516" s="6" t="s">
        <v>367</v>
      </c>
      <c r="H516" s="32">
        <v>400</v>
      </c>
      <c r="I516" s="10">
        <v>42837</v>
      </c>
      <c r="J516" s="7" t="s">
        <v>367</v>
      </c>
    </row>
    <row r="517" spans="1:10" ht="30" hidden="1" customHeight="1" thickBot="1" x14ac:dyDescent="0.3">
      <c r="A517" s="42"/>
      <c r="B517" s="42"/>
      <c r="C517" s="43"/>
      <c r="D517" s="6" t="s">
        <v>369</v>
      </c>
      <c r="E517" s="19" t="s">
        <v>371</v>
      </c>
      <c r="F517" s="20" t="s">
        <v>21</v>
      </c>
      <c r="G517" s="6" t="s">
        <v>367</v>
      </c>
      <c r="H517" s="32">
        <v>400</v>
      </c>
      <c r="I517" s="10">
        <v>42837</v>
      </c>
      <c r="J517" s="7" t="s">
        <v>367</v>
      </c>
    </row>
    <row r="518" spans="1:10" ht="30" hidden="1" customHeight="1" thickBot="1" x14ac:dyDescent="0.3">
      <c r="A518" s="42"/>
      <c r="B518" s="42"/>
      <c r="C518" s="43"/>
      <c r="D518" s="6" t="s">
        <v>369</v>
      </c>
      <c r="E518" s="19" t="s">
        <v>371</v>
      </c>
      <c r="F518" s="20" t="s">
        <v>21</v>
      </c>
      <c r="G518" s="6" t="s">
        <v>367</v>
      </c>
      <c r="H518" s="32">
        <v>400</v>
      </c>
      <c r="I518" s="10">
        <v>42837</v>
      </c>
      <c r="J518" s="7" t="s">
        <v>367</v>
      </c>
    </row>
    <row r="519" spans="1:10" ht="30" hidden="1" customHeight="1" thickBot="1" x14ac:dyDescent="0.3">
      <c r="A519" s="42"/>
      <c r="B519" s="42"/>
      <c r="C519" s="43"/>
      <c r="D519" s="6" t="s">
        <v>369</v>
      </c>
      <c r="E519" s="19" t="s">
        <v>371</v>
      </c>
      <c r="F519" s="20" t="s">
        <v>21</v>
      </c>
      <c r="G519" s="6" t="s">
        <v>367</v>
      </c>
      <c r="H519" s="32">
        <v>400</v>
      </c>
      <c r="I519" s="10">
        <v>42837</v>
      </c>
      <c r="J519" s="7" t="s">
        <v>367</v>
      </c>
    </row>
    <row r="520" spans="1:10" ht="30" hidden="1" customHeight="1" thickBot="1" x14ac:dyDescent="0.3">
      <c r="A520" s="42"/>
      <c r="B520" s="42"/>
      <c r="C520" s="43"/>
      <c r="D520" s="6" t="s">
        <v>369</v>
      </c>
      <c r="E520" s="19" t="s">
        <v>371</v>
      </c>
      <c r="F520" s="20" t="s">
        <v>21</v>
      </c>
      <c r="G520" s="6" t="s">
        <v>367</v>
      </c>
      <c r="H520" s="32">
        <v>400</v>
      </c>
      <c r="I520" s="10">
        <v>42837</v>
      </c>
      <c r="J520" s="7" t="s">
        <v>367</v>
      </c>
    </row>
    <row r="521" spans="1:10" ht="30" hidden="1" customHeight="1" thickBot="1" x14ac:dyDescent="0.3">
      <c r="A521" s="42"/>
      <c r="B521" s="42"/>
      <c r="C521" s="43"/>
      <c r="D521" s="6" t="s">
        <v>369</v>
      </c>
      <c r="E521" s="19" t="s">
        <v>371</v>
      </c>
      <c r="F521" s="20" t="s">
        <v>21</v>
      </c>
      <c r="G521" s="6" t="s">
        <v>367</v>
      </c>
      <c r="H521" s="32">
        <v>400</v>
      </c>
      <c r="I521" s="10">
        <v>42837</v>
      </c>
      <c r="J521" s="7" t="s">
        <v>367</v>
      </c>
    </row>
    <row r="522" spans="1:10" ht="30" hidden="1" customHeight="1" thickBot="1" x14ac:dyDescent="0.3">
      <c r="A522" s="42"/>
      <c r="B522" s="42"/>
      <c r="C522" s="43"/>
      <c r="D522" s="6" t="s">
        <v>369</v>
      </c>
      <c r="E522" s="19" t="s">
        <v>371</v>
      </c>
      <c r="F522" s="20" t="s">
        <v>21</v>
      </c>
      <c r="G522" s="6" t="s">
        <v>367</v>
      </c>
      <c r="H522" s="32">
        <v>400</v>
      </c>
      <c r="I522" s="10">
        <v>42837</v>
      </c>
      <c r="J522" s="7" t="s">
        <v>367</v>
      </c>
    </row>
    <row r="523" spans="1:10" ht="30" hidden="1" customHeight="1" thickBot="1" x14ac:dyDescent="0.3">
      <c r="A523" s="42"/>
      <c r="B523" s="42"/>
      <c r="C523" s="43"/>
      <c r="D523" s="6" t="s">
        <v>369</v>
      </c>
      <c r="E523" s="19" t="s">
        <v>371</v>
      </c>
      <c r="F523" s="20" t="s">
        <v>21</v>
      </c>
      <c r="G523" s="6" t="s">
        <v>367</v>
      </c>
      <c r="H523" s="32">
        <v>400</v>
      </c>
      <c r="I523" s="10">
        <v>42837</v>
      </c>
      <c r="J523" s="7" t="s">
        <v>367</v>
      </c>
    </row>
    <row r="524" spans="1:10" ht="30" hidden="1" customHeight="1" thickBot="1" x14ac:dyDescent="0.3">
      <c r="A524" s="42"/>
      <c r="B524" s="42"/>
      <c r="C524" s="43"/>
      <c r="D524" s="6" t="s">
        <v>369</v>
      </c>
      <c r="E524" s="19" t="s">
        <v>371</v>
      </c>
      <c r="F524" s="20" t="s">
        <v>21</v>
      </c>
      <c r="G524" s="6" t="s">
        <v>367</v>
      </c>
      <c r="H524" s="32">
        <v>400</v>
      </c>
      <c r="I524" s="10">
        <v>42837</v>
      </c>
      <c r="J524" s="7" t="s">
        <v>367</v>
      </c>
    </row>
    <row r="525" spans="1:10" ht="30" hidden="1" customHeight="1" thickBot="1" x14ac:dyDescent="0.3">
      <c r="A525" s="42"/>
      <c r="B525" s="42"/>
      <c r="C525" s="43"/>
      <c r="D525" s="6" t="s">
        <v>369</v>
      </c>
      <c r="E525" s="19" t="s">
        <v>371</v>
      </c>
      <c r="F525" s="20" t="s">
        <v>21</v>
      </c>
      <c r="G525" s="6" t="s">
        <v>367</v>
      </c>
      <c r="H525" s="32">
        <v>400</v>
      </c>
      <c r="I525" s="10">
        <v>42837</v>
      </c>
      <c r="J525" s="7" t="s">
        <v>367</v>
      </c>
    </row>
    <row r="526" spans="1:10" ht="30" hidden="1" customHeight="1" thickBot="1" x14ac:dyDescent="0.3">
      <c r="A526" s="42"/>
      <c r="B526" s="42"/>
      <c r="C526" s="43"/>
      <c r="D526" s="6" t="s">
        <v>369</v>
      </c>
      <c r="E526" s="19" t="s">
        <v>371</v>
      </c>
      <c r="F526" s="20" t="s">
        <v>21</v>
      </c>
      <c r="G526" s="6" t="s">
        <v>367</v>
      </c>
      <c r="H526" s="32">
        <v>400</v>
      </c>
      <c r="I526" s="10">
        <v>42837</v>
      </c>
      <c r="J526" s="7" t="s">
        <v>367</v>
      </c>
    </row>
    <row r="527" spans="1:10" ht="30" hidden="1" customHeight="1" thickBot="1" x14ac:dyDescent="0.3">
      <c r="A527" s="42"/>
      <c r="B527" s="42"/>
      <c r="C527" s="43"/>
      <c r="D527" s="6" t="s">
        <v>369</v>
      </c>
      <c r="E527" s="19" t="s">
        <v>371</v>
      </c>
      <c r="F527" s="20" t="s">
        <v>21</v>
      </c>
      <c r="G527" s="6" t="s">
        <v>367</v>
      </c>
      <c r="H527" s="32">
        <v>400</v>
      </c>
      <c r="I527" s="10">
        <v>42837</v>
      </c>
      <c r="J527" s="7" t="s">
        <v>367</v>
      </c>
    </row>
    <row r="528" spans="1:10" ht="30" hidden="1" customHeight="1" thickBot="1" x14ac:dyDescent="0.3">
      <c r="A528" s="42"/>
      <c r="B528" s="42"/>
      <c r="C528" s="43"/>
      <c r="D528" s="6" t="s">
        <v>369</v>
      </c>
      <c r="E528" s="19" t="s">
        <v>371</v>
      </c>
      <c r="F528" s="20" t="s">
        <v>21</v>
      </c>
      <c r="G528" s="6" t="s">
        <v>367</v>
      </c>
      <c r="H528" s="32">
        <v>400</v>
      </c>
      <c r="I528" s="10">
        <v>42837</v>
      </c>
      <c r="J528" s="7" t="s">
        <v>367</v>
      </c>
    </row>
    <row r="529" spans="1:10" ht="30" hidden="1" customHeight="1" thickBot="1" x14ac:dyDescent="0.3">
      <c r="A529" s="42"/>
      <c r="B529" s="42"/>
      <c r="C529" s="43"/>
      <c r="D529" s="6" t="s">
        <v>369</v>
      </c>
      <c r="E529" s="19" t="s">
        <v>371</v>
      </c>
      <c r="F529" s="20" t="s">
        <v>21</v>
      </c>
      <c r="G529" s="6" t="s">
        <v>367</v>
      </c>
      <c r="H529" s="32">
        <v>400</v>
      </c>
      <c r="I529" s="10">
        <v>42837</v>
      </c>
      <c r="J529" s="7" t="s">
        <v>367</v>
      </c>
    </row>
    <row r="530" spans="1:10" ht="30" hidden="1" customHeight="1" thickBot="1" x14ac:dyDescent="0.3">
      <c r="A530" s="42"/>
      <c r="B530" s="42"/>
      <c r="C530" s="43"/>
      <c r="D530" s="6" t="s">
        <v>369</v>
      </c>
      <c r="E530" s="19" t="s">
        <v>371</v>
      </c>
      <c r="F530" s="20" t="s">
        <v>21</v>
      </c>
      <c r="G530" s="6" t="s">
        <v>367</v>
      </c>
      <c r="H530" s="32">
        <v>400</v>
      </c>
      <c r="I530" s="10">
        <v>42837</v>
      </c>
      <c r="J530" s="7" t="s">
        <v>367</v>
      </c>
    </row>
    <row r="531" spans="1:10" ht="30" hidden="1" customHeight="1" thickBot="1" x14ac:dyDescent="0.3">
      <c r="A531" s="42"/>
      <c r="B531" s="42"/>
      <c r="C531" s="43"/>
      <c r="D531" s="6" t="s">
        <v>369</v>
      </c>
      <c r="E531" s="19" t="s">
        <v>371</v>
      </c>
      <c r="F531" s="20" t="s">
        <v>21</v>
      </c>
      <c r="G531" s="6" t="s">
        <v>367</v>
      </c>
      <c r="H531" s="32">
        <v>400</v>
      </c>
      <c r="I531" s="10">
        <v>42837</v>
      </c>
      <c r="J531" s="7" t="s">
        <v>367</v>
      </c>
    </row>
    <row r="532" spans="1:10" ht="30" hidden="1" customHeight="1" thickBot="1" x14ac:dyDescent="0.3">
      <c r="A532" s="42"/>
      <c r="B532" s="42"/>
      <c r="C532" s="43"/>
      <c r="D532" s="6" t="s">
        <v>369</v>
      </c>
      <c r="E532" s="19" t="s">
        <v>371</v>
      </c>
      <c r="F532" s="20" t="s">
        <v>21</v>
      </c>
      <c r="G532" s="6" t="s">
        <v>367</v>
      </c>
      <c r="H532" s="32">
        <v>400</v>
      </c>
      <c r="I532" s="10">
        <v>42837</v>
      </c>
      <c r="J532" s="7" t="s">
        <v>367</v>
      </c>
    </row>
    <row r="533" spans="1:10" ht="30" hidden="1" customHeight="1" thickBot="1" x14ac:dyDescent="0.3">
      <c r="A533" s="42"/>
      <c r="B533" s="42"/>
      <c r="C533" s="43"/>
      <c r="D533" s="6" t="s">
        <v>369</v>
      </c>
      <c r="E533" s="19" t="s">
        <v>371</v>
      </c>
      <c r="F533" s="20" t="s">
        <v>21</v>
      </c>
      <c r="G533" s="6" t="s">
        <v>367</v>
      </c>
      <c r="H533" s="32">
        <v>400</v>
      </c>
      <c r="I533" s="10">
        <v>42837</v>
      </c>
      <c r="J533" s="7" t="s">
        <v>367</v>
      </c>
    </row>
    <row r="534" spans="1:10" ht="30" hidden="1" customHeight="1" thickBot="1" x14ac:dyDescent="0.3">
      <c r="A534" s="42"/>
      <c r="B534" s="42"/>
      <c r="C534" s="43"/>
      <c r="D534" s="6" t="s">
        <v>369</v>
      </c>
      <c r="E534" s="19" t="s">
        <v>371</v>
      </c>
      <c r="F534" s="20" t="s">
        <v>21</v>
      </c>
      <c r="G534" s="6" t="s">
        <v>367</v>
      </c>
      <c r="H534" s="32">
        <v>400</v>
      </c>
      <c r="I534" s="10">
        <v>42837</v>
      </c>
      <c r="J534" s="7" t="s">
        <v>367</v>
      </c>
    </row>
    <row r="535" spans="1:10" ht="30" hidden="1" customHeight="1" thickBot="1" x14ac:dyDescent="0.3">
      <c r="A535" s="42"/>
      <c r="B535" s="42"/>
      <c r="C535" s="47"/>
      <c r="D535" s="6" t="s">
        <v>208</v>
      </c>
      <c r="E535" s="6" t="s">
        <v>372</v>
      </c>
      <c r="F535" s="12" t="s">
        <v>21</v>
      </c>
      <c r="G535" s="6" t="s">
        <v>367</v>
      </c>
      <c r="H535" s="31">
        <v>5634.5</v>
      </c>
      <c r="I535" s="10">
        <v>42837</v>
      </c>
      <c r="J535" s="7" t="s">
        <v>367</v>
      </c>
    </row>
    <row r="536" spans="1:10" ht="30" hidden="1" customHeight="1" thickBot="1" x14ac:dyDescent="0.3">
      <c r="A536" s="42"/>
      <c r="B536" s="42"/>
      <c r="C536" s="47"/>
      <c r="D536" s="6" t="s">
        <v>66</v>
      </c>
      <c r="E536" s="6" t="s">
        <v>251</v>
      </c>
      <c r="F536" s="12" t="s">
        <v>252</v>
      </c>
      <c r="G536" s="6" t="s">
        <v>11</v>
      </c>
      <c r="H536" s="31">
        <v>32882.879999999997</v>
      </c>
      <c r="I536" s="10">
        <v>42986</v>
      </c>
      <c r="J536" s="7" t="s">
        <v>167</v>
      </c>
    </row>
    <row r="537" spans="1:10" ht="30" hidden="1" customHeight="1" thickBot="1" x14ac:dyDescent="0.3">
      <c r="A537" s="42"/>
      <c r="B537" s="42"/>
      <c r="C537" s="47"/>
      <c r="D537" s="6" t="s">
        <v>66</v>
      </c>
      <c r="E537" s="6" t="s">
        <v>251</v>
      </c>
      <c r="F537" s="12" t="s">
        <v>253</v>
      </c>
      <c r="G537" s="6" t="s">
        <v>11</v>
      </c>
      <c r="H537" s="31">
        <v>32882.879999999997</v>
      </c>
      <c r="I537" s="10">
        <v>42986</v>
      </c>
      <c r="J537" s="7" t="s">
        <v>167</v>
      </c>
    </row>
    <row r="538" spans="1:10" ht="30" hidden="1" customHeight="1" thickBot="1" x14ac:dyDescent="0.3">
      <c r="A538" s="42"/>
      <c r="B538" s="42"/>
      <c r="C538" s="47"/>
      <c r="D538" s="6" t="s">
        <v>66</v>
      </c>
      <c r="E538" s="6" t="s">
        <v>251</v>
      </c>
      <c r="F538" s="12" t="s">
        <v>254</v>
      </c>
      <c r="G538" s="6" t="s">
        <v>11</v>
      </c>
      <c r="H538" s="31">
        <v>32882.879999999997</v>
      </c>
      <c r="I538" s="10">
        <v>42986</v>
      </c>
      <c r="J538" s="7" t="s">
        <v>167</v>
      </c>
    </row>
    <row r="539" spans="1:10" ht="30" hidden="1" customHeight="1" thickBot="1" x14ac:dyDescent="0.3">
      <c r="A539" s="42"/>
      <c r="B539" s="42"/>
      <c r="C539" s="47"/>
      <c r="D539" s="6" t="s">
        <v>66</v>
      </c>
      <c r="E539" s="6" t="s">
        <v>251</v>
      </c>
      <c r="F539" s="12" t="s">
        <v>255</v>
      </c>
      <c r="G539" s="6" t="s">
        <v>11</v>
      </c>
      <c r="H539" s="31">
        <v>32882.879999999997</v>
      </c>
      <c r="I539" s="10">
        <v>42986</v>
      </c>
      <c r="J539" s="7" t="s">
        <v>83</v>
      </c>
    </row>
    <row r="540" spans="1:10" ht="30" hidden="1" customHeight="1" thickBot="1" x14ac:dyDescent="0.3">
      <c r="A540" s="42"/>
      <c r="B540" s="42"/>
      <c r="C540" s="47"/>
      <c r="D540" s="6" t="s">
        <v>66</v>
      </c>
      <c r="E540" s="6" t="s">
        <v>251</v>
      </c>
      <c r="F540" s="12" t="s">
        <v>195</v>
      </c>
      <c r="G540" s="6" t="s">
        <v>11</v>
      </c>
      <c r="H540" s="31">
        <v>32882.879999999997</v>
      </c>
      <c r="I540" s="10">
        <v>42986</v>
      </c>
      <c r="J540" s="7" t="s">
        <v>83</v>
      </c>
    </row>
    <row r="541" spans="1:10" ht="30" hidden="1" customHeight="1" thickBot="1" x14ac:dyDescent="0.3">
      <c r="A541" s="42"/>
      <c r="B541" s="42"/>
      <c r="C541" s="47"/>
      <c r="D541" s="6" t="s">
        <v>66</v>
      </c>
      <c r="E541" s="6" t="s">
        <v>251</v>
      </c>
      <c r="F541" s="12" t="s">
        <v>256</v>
      </c>
      <c r="G541" s="6" t="s">
        <v>11</v>
      </c>
      <c r="H541" s="31">
        <v>32882.879999999997</v>
      </c>
      <c r="I541" s="10">
        <v>42986</v>
      </c>
      <c r="J541" s="7" t="s">
        <v>83</v>
      </c>
    </row>
    <row r="542" spans="1:10" ht="30" hidden="1" customHeight="1" thickBot="1" x14ac:dyDescent="0.3">
      <c r="A542" s="42"/>
      <c r="B542" s="42"/>
      <c r="C542" s="47"/>
      <c r="D542" s="6" t="s">
        <v>66</v>
      </c>
      <c r="E542" s="6" t="s">
        <v>251</v>
      </c>
      <c r="F542" s="12" t="s">
        <v>257</v>
      </c>
      <c r="G542" s="6" t="s">
        <v>11</v>
      </c>
      <c r="H542" s="31">
        <v>32882.879999999997</v>
      </c>
      <c r="I542" s="10">
        <v>42986</v>
      </c>
      <c r="J542" s="7" t="s">
        <v>83</v>
      </c>
    </row>
    <row r="543" spans="1:10" ht="30" hidden="1" customHeight="1" thickBot="1" x14ac:dyDescent="0.3">
      <c r="A543" s="42"/>
      <c r="B543" s="42"/>
      <c r="C543" s="47"/>
      <c r="D543" s="6" t="s">
        <v>66</v>
      </c>
      <c r="E543" s="6" t="s">
        <v>251</v>
      </c>
      <c r="F543" s="12" t="s">
        <v>258</v>
      </c>
      <c r="G543" s="6" t="s">
        <v>11</v>
      </c>
      <c r="H543" s="31">
        <v>32882.879999999997</v>
      </c>
      <c r="I543" s="10">
        <v>42986</v>
      </c>
      <c r="J543" s="7" t="s">
        <v>83</v>
      </c>
    </row>
    <row r="544" spans="1:10" ht="30" hidden="1" customHeight="1" thickBot="1" x14ac:dyDescent="0.3">
      <c r="A544" s="42"/>
      <c r="B544" s="42"/>
      <c r="C544" s="47"/>
      <c r="D544" s="6" t="s">
        <v>66</v>
      </c>
      <c r="E544" s="6" t="s">
        <v>251</v>
      </c>
      <c r="F544" s="12" t="s">
        <v>259</v>
      </c>
      <c r="G544" s="6" t="s">
        <v>11</v>
      </c>
      <c r="H544" s="31">
        <v>32882.879999999997</v>
      </c>
      <c r="I544" s="10">
        <v>42986</v>
      </c>
      <c r="J544" s="7" t="s">
        <v>83</v>
      </c>
    </row>
    <row r="545" spans="1:10" ht="30" hidden="1" customHeight="1" thickBot="1" x14ac:dyDescent="0.3">
      <c r="A545" s="42"/>
      <c r="B545" s="42"/>
      <c r="C545" s="47"/>
      <c r="D545" s="6" t="s">
        <v>66</v>
      </c>
      <c r="E545" s="6" t="s">
        <v>251</v>
      </c>
      <c r="F545" s="12" t="s">
        <v>260</v>
      </c>
      <c r="G545" s="6" t="s">
        <v>11</v>
      </c>
      <c r="H545" s="31">
        <v>32882.879999999997</v>
      </c>
      <c r="I545" s="10">
        <v>42986</v>
      </c>
      <c r="J545" s="7" t="s">
        <v>83</v>
      </c>
    </row>
    <row r="546" spans="1:10" ht="30" hidden="1" customHeight="1" thickBot="1" x14ac:dyDescent="0.3">
      <c r="A546" s="42"/>
      <c r="B546" s="42"/>
      <c r="C546" s="47"/>
      <c r="D546" s="6" t="s">
        <v>66</v>
      </c>
      <c r="E546" s="6" t="s">
        <v>251</v>
      </c>
      <c r="F546" s="12" t="s">
        <v>261</v>
      </c>
      <c r="G546" s="6" t="s">
        <v>11</v>
      </c>
      <c r="H546" s="31">
        <v>32882.879999999997</v>
      </c>
      <c r="I546" s="10">
        <v>42986</v>
      </c>
      <c r="J546" s="7" t="s">
        <v>83</v>
      </c>
    </row>
    <row r="547" spans="1:10" ht="30" hidden="1" customHeight="1" thickBot="1" x14ac:dyDescent="0.3">
      <c r="A547" s="42"/>
      <c r="B547" s="42"/>
      <c r="C547" s="47"/>
      <c r="D547" s="6" t="s">
        <v>66</v>
      </c>
      <c r="E547" s="6" t="s">
        <v>251</v>
      </c>
      <c r="F547" s="12" t="s">
        <v>262</v>
      </c>
      <c r="G547" s="6" t="s">
        <v>11</v>
      </c>
      <c r="H547" s="31">
        <v>32882.879999999997</v>
      </c>
      <c r="I547" s="10">
        <v>42986</v>
      </c>
      <c r="J547" s="7" t="s">
        <v>83</v>
      </c>
    </row>
    <row r="548" spans="1:10" ht="30" hidden="1" customHeight="1" thickBot="1" x14ac:dyDescent="0.3">
      <c r="A548" s="42"/>
      <c r="B548" s="42"/>
      <c r="C548" s="47"/>
      <c r="D548" s="6" t="s">
        <v>66</v>
      </c>
      <c r="E548" s="6" t="s">
        <v>251</v>
      </c>
      <c r="F548" s="12" t="s">
        <v>263</v>
      </c>
      <c r="G548" s="6" t="s">
        <v>11</v>
      </c>
      <c r="H548" s="31">
        <v>32882.879999999997</v>
      </c>
      <c r="I548" s="10">
        <v>42986</v>
      </c>
      <c r="J548" s="7" t="s">
        <v>83</v>
      </c>
    </row>
    <row r="549" spans="1:10" ht="30" hidden="1" customHeight="1" thickBot="1" x14ac:dyDescent="0.3">
      <c r="A549" s="42"/>
      <c r="B549" s="42"/>
      <c r="C549" s="47"/>
      <c r="D549" s="6" t="s">
        <v>66</v>
      </c>
      <c r="E549" s="6" t="s">
        <v>251</v>
      </c>
      <c r="F549" s="12" t="s">
        <v>264</v>
      </c>
      <c r="G549" s="6" t="s">
        <v>11</v>
      </c>
      <c r="H549" s="31">
        <v>32882.879999999997</v>
      </c>
      <c r="I549" s="10">
        <v>42986</v>
      </c>
      <c r="J549" s="7" t="s">
        <v>83</v>
      </c>
    </row>
    <row r="550" spans="1:10" ht="30" hidden="1" customHeight="1" thickBot="1" x14ac:dyDescent="0.3">
      <c r="A550" s="42"/>
      <c r="B550" s="42"/>
      <c r="C550" s="47"/>
      <c r="D550" s="6" t="s">
        <v>66</v>
      </c>
      <c r="E550" s="6" t="s">
        <v>251</v>
      </c>
      <c r="F550" s="12" t="s">
        <v>265</v>
      </c>
      <c r="G550" s="6" t="s">
        <v>11</v>
      </c>
      <c r="H550" s="31">
        <v>32882.879999999997</v>
      </c>
      <c r="I550" s="10">
        <v>42986</v>
      </c>
      <c r="J550" s="7" t="s">
        <v>83</v>
      </c>
    </row>
    <row r="551" spans="1:10" ht="30" hidden="1" customHeight="1" thickBot="1" x14ac:dyDescent="0.3">
      <c r="A551" s="42"/>
      <c r="B551" s="42"/>
      <c r="C551" s="47"/>
      <c r="D551" s="6" t="s">
        <v>66</v>
      </c>
      <c r="E551" s="6" t="s">
        <v>251</v>
      </c>
      <c r="F551" s="12" t="s">
        <v>266</v>
      </c>
      <c r="G551" s="6" t="s">
        <v>11</v>
      </c>
      <c r="H551" s="31">
        <v>32882.879999999997</v>
      </c>
      <c r="I551" s="10">
        <v>42986</v>
      </c>
      <c r="J551" s="7" t="s">
        <v>83</v>
      </c>
    </row>
    <row r="552" spans="1:10" ht="30" hidden="1" customHeight="1" thickBot="1" x14ac:dyDescent="0.3">
      <c r="A552" s="42"/>
      <c r="B552" s="42"/>
      <c r="C552" s="47"/>
      <c r="D552" s="6" t="s">
        <v>66</v>
      </c>
      <c r="E552" s="6" t="s">
        <v>251</v>
      </c>
      <c r="F552" s="12" t="s">
        <v>267</v>
      </c>
      <c r="G552" s="6" t="s">
        <v>11</v>
      </c>
      <c r="H552" s="31">
        <v>32882.879999999997</v>
      </c>
      <c r="I552" s="10">
        <v>42986</v>
      </c>
      <c r="J552" s="7" t="s">
        <v>83</v>
      </c>
    </row>
    <row r="553" spans="1:10" ht="30" hidden="1" customHeight="1" thickBot="1" x14ac:dyDescent="0.3">
      <c r="A553" s="42"/>
      <c r="B553" s="42"/>
      <c r="C553" s="47"/>
      <c r="D553" s="6" t="s">
        <v>66</v>
      </c>
      <c r="E553" s="6" t="s">
        <v>251</v>
      </c>
      <c r="F553" s="12" t="s">
        <v>268</v>
      </c>
      <c r="G553" s="6" t="s">
        <v>11</v>
      </c>
      <c r="H553" s="31">
        <v>32882.879999999997</v>
      </c>
      <c r="I553" s="10">
        <v>42986</v>
      </c>
      <c r="J553" s="7" t="s">
        <v>83</v>
      </c>
    </row>
    <row r="554" spans="1:10" ht="30" hidden="1" customHeight="1" thickBot="1" x14ac:dyDescent="0.3">
      <c r="A554" s="42"/>
      <c r="B554" s="42"/>
      <c r="C554" s="47"/>
      <c r="D554" s="6" t="s">
        <v>66</v>
      </c>
      <c r="E554" s="6" t="s">
        <v>251</v>
      </c>
      <c r="F554" s="12" t="s">
        <v>269</v>
      </c>
      <c r="G554" s="6" t="s">
        <v>11</v>
      </c>
      <c r="H554" s="31">
        <v>32882.879999999997</v>
      </c>
      <c r="I554" s="10">
        <v>42986</v>
      </c>
      <c r="J554" s="7" t="s">
        <v>83</v>
      </c>
    </row>
    <row r="555" spans="1:10" ht="30" hidden="1" customHeight="1" thickBot="1" x14ac:dyDescent="0.3">
      <c r="A555" s="42"/>
      <c r="B555" s="42"/>
      <c r="C555" s="47"/>
      <c r="D555" s="6" t="s">
        <v>66</v>
      </c>
      <c r="E555" s="6" t="s">
        <v>251</v>
      </c>
      <c r="F555" s="12" t="s">
        <v>270</v>
      </c>
      <c r="G555" s="6" t="s">
        <v>11</v>
      </c>
      <c r="H555" s="31">
        <v>32882.879999999997</v>
      </c>
      <c r="I555" s="10">
        <v>42986</v>
      </c>
      <c r="J555" s="7" t="s">
        <v>83</v>
      </c>
    </row>
    <row r="556" spans="1:10" ht="30" hidden="1" customHeight="1" thickBot="1" x14ac:dyDescent="0.3">
      <c r="A556" s="42"/>
      <c r="B556" s="42"/>
      <c r="C556" s="47"/>
      <c r="D556" s="6" t="s">
        <v>66</v>
      </c>
      <c r="E556" s="6" t="s">
        <v>251</v>
      </c>
      <c r="F556" s="12" t="s">
        <v>271</v>
      </c>
      <c r="G556" s="6" t="s">
        <v>11</v>
      </c>
      <c r="H556" s="31">
        <v>32882.879999999997</v>
      </c>
      <c r="I556" s="10">
        <v>42986</v>
      </c>
      <c r="J556" s="7" t="s">
        <v>83</v>
      </c>
    </row>
    <row r="557" spans="1:10" ht="30" hidden="1" customHeight="1" thickBot="1" x14ac:dyDescent="0.3">
      <c r="A557" s="42"/>
      <c r="B557" s="42"/>
      <c r="C557" s="47"/>
      <c r="D557" s="6" t="s">
        <v>66</v>
      </c>
      <c r="E557" s="6" t="s">
        <v>251</v>
      </c>
      <c r="F557" s="12" t="s">
        <v>272</v>
      </c>
      <c r="G557" s="6" t="s">
        <v>11</v>
      </c>
      <c r="H557" s="31">
        <v>32882.879999999997</v>
      </c>
      <c r="I557" s="10">
        <v>42986</v>
      </c>
      <c r="J557" s="7" t="s">
        <v>83</v>
      </c>
    </row>
    <row r="558" spans="1:10" ht="30" hidden="1" customHeight="1" thickBot="1" x14ac:dyDescent="0.3">
      <c r="A558" s="42"/>
      <c r="B558" s="42"/>
      <c r="C558" s="47"/>
      <c r="D558" s="6" t="s">
        <v>66</v>
      </c>
      <c r="E558" s="6" t="s">
        <v>251</v>
      </c>
      <c r="F558" s="12" t="s">
        <v>273</v>
      </c>
      <c r="G558" s="6" t="s">
        <v>11</v>
      </c>
      <c r="H558" s="31">
        <v>32882.879999999997</v>
      </c>
      <c r="I558" s="10">
        <v>42986</v>
      </c>
      <c r="J558" s="7" t="s">
        <v>83</v>
      </c>
    </row>
    <row r="559" spans="1:10" ht="30" hidden="1" customHeight="1" thickBot="1" x14ac:dyDescent="0.3">
      <c r="A559" s="42"/>
      <c r="B559" s="42"/>
      <c r="C559" s="47"/>
      <c r="D559" s="6" t="s">
        <v>66</v>
      </c>
      <c r="E559" s="6" t="s">
        <v>251</v>
      </c>
      <c r="F559" s="12" t="s">
        <v>274</v>
      </c>
      <c r="G559" s="6" t="s">
        <v>11</v>
      </c>
      <c r="H559" s="31">
        <v>32882.879999999997</v>
      </c>
      <c r="I559" s="10">
        <v>42986</v>
      </c>
      <c r="J559" s="7" t="s">
        <v>83</v>
      </c>
    </row>
    <row r="560" spans="1:10" ht="30" hidden="1" customHeight="1" thickBot="1" x14ac:dyDescent="0.3">
      <c r="A560" s="42"/>
      <c r="B560" s="42"/>
      <c r="C560" s="47"/>
      <c r="D560" s="6" t="s">
        <v>66</v>
      </c>
      <c r="E560" s="6" t="s">
        <v>251</v>
      </c>
      <c r="F560" s="12" t="s">
        <v>275</v>
      </c>
      <c r="G560" s="6" t="s">
        <v>11</v>
      </c>
      <c r="H560" s="31">
        <v>32882.879999999997</v>
      </c>
      <c r="I560" s="10">
        <v>42986</v>
      </c>
      <c r="J560" s="7" t="s">
        <v>83</v>
      </c>
    </row>
    <row r="561" spans="1:10" ht="30" hidden="1" customHeight="1" thickBot="1" x14ac:dyDescent="0.3">
      <c r="A561" s="42"/>
      <c r="B561" s="42"/>
      <c r="C561" s="47"/>
      <c r="D561" s="6" t="s">
        <v>66</v>
      </c>
      <c r="E561" s="6" t="s">
        <v>251</v>
      </c>
      <c r="F561" s="12" t="s">
        <v>276</v>
      </c>
      <c r="G561" s="6" t="s">
        <v>11</v>
      </c>
      <c r="H561" s="31">
        <v>32882.879999999997</v>
      </c>
      <c r="I561" s="10">
        <v>42986</v>
      </c>
      <c r="J561" s="7" t="s">
        <v>83</v>
      </c>
    </row>
    <row r="562" spans="1:10" ht="30" hidden="1" customHeight="1" thickBot="1" x14ac:dyDescent="0.3">
      <c r="A562" s="42"/>
      <c r="B562" s="42"/>
      <c r="C562" s="47"/>
      <c r="D562" s="6" t="s">
        <v>66</v>
      </c>
      <c r="E562" s="6" t="s">
        <v>251</v>
      </c>
      <c r="F562" s="12" t="s">
        <v>277</v>
      </c>
      <c r="G562" s="6" t="s">
        <v>11</v>
      </c>
      <c r="H562" s="31">
        <v>32882.879999999997</v>
      </c>
      <c r="I562" s="10">
        <v>42986</v>
      </c>
      <c r="J562" s="7" t="s">
        <v>83</v>
      </c>
    </row>
    <row r="563" spans="1:10" ht="30" hidden="1" customHeight="1" thickBot="1" x14ac:dyDescent="0.3">
      <c r="A563" s="42"/>
      <c r="B563" s="42"/>
      <c r="C563" s="47"/>
      <c r="D563" s="6" t="s">
        <v>66</v>
      </c>
      <c r="E563" s="6" t="s">
        <v>251</v>
      </c>
      <c r="F563" s="12" t="s">
        <v>278</v>
      </c>
      <c r="G563" s="6" t="s">
        <v>11</v>
      </c>
      <c r="H563" s="31">
        <v>32882.879999999997</v>
      </c>
      <c r="I563" s="10">
        <v>42986</v>
      </c>
      <c r="J563" s="7" t="s">
        <v>83</v>
      </c>
    </row>
    <row r="564" spans="1:10" ht="30" hidden="1" customHeight="1" thickBot="1" x14ac:dyDescent="0.3">
      <c r="A564" s="42"/>
      <c r="B564" s="42"/>
      <c r="C564" s="47"/>
      <c r="D564" s="6" t="s">
        <v>66</v>
      </c>
      <c r="E564" s="6" t="s">
        <v>251</v>
      </c>
      <c r="F564" s="12" t="s">
        <v>279</v>
      </c>
      <c r="G564" s="6" t="s">
        <v>11</v>
      </c>
      <c r="H564" s="31">
        <v>32882.879999999997</v>
      </c>
      <c r="I564" s="10">
        <v>42986</v>
      </c>
      <c r="J564" s="7" t="s">
        <v>83</v>
      </c>
    </row>
    <row r="565" spans="1:10" ht="30" hidden="1" customHeight="1" thickBot="1" x14ac:dyDescent="0.3">
      <c r="A565" s="42"/>
      <c r="B565" s="42"/>
      <c r="C565" s="47"/>
      <c r="D565" s="6" t="s">
        <v>66</v>
      </c>
      <c r="E565" s="6" t="s">
        <v>251</v>
      </c>
      <c r="F565" s="12" t="s">
        <v>280</v>
      </c>
      <c r="G565" s="6" t="s">
        <v>11</v>
      </c>
      <c r="H565" s="31">
        <v>32882.879999999997</v>
      </c>
      <c r="I565" s="10">
        <v>42986</v>
      </c>
      <c r="J565" s="7" t="s">
        <v>83</v>
      </c>
    </row>
    <row r="566" spans="1:10" ht="30" hidden="1" customHeight="1" thickBot="1" x14ac:dyDescent="0.3">
      <c r="A566" s="42"/>
      <c r="B566" s="42"/>
      <c r="C566" s="47"/>
      <c r="D566" s="6" t="s">
        <v>66</v>
      </c>
      <c r="E566" s="6" t="s">
        <v>251</v>
      </c>
      <c r="F566" s="12" t="s">
        <v>281</v>
      </c>
      <c r="G566" s="6" t="s">
        <v>11</v>
      </c>
      <c r="H566" s="31">
        <v>32882.879999999997</v>
      </c>
      <c r="I566" s="10">
        <v>42986</v>
      </c>
      <c r="J566" s="7" t="s">
        <v>83</v>
      </c>
    </row>
    <row r="567" spans="1:10" ht="30" hidden="1" customHeight="1" thickBot="1" x14ac:dyDescent="0.3">
      <c r="A567" s="42"/>
      <c r="B567" s="42"/>
      <c r="C567" s="47"/>
      <c r="D567" s="6" t="s">
        <v>66</v>
      </c>
      <c r="E567" s="6" t="s">
        <v>251</v>
      </c>
      <c r="F567" s="12" t="s">
        <v>282</v>
      </c>
      <c r="G567" s="6" t="s">
        <v>11</v>
      </c>
      <c r="H567" s="31">
        <v>32882.879999999997</v>
      </c>
      <c r="I567" s="10">
        <v>42986</v>
      </c>
      <c r="J567" s="7" t="s">
        <v>83</v>
      </c>
    </row>
    <row r="568" spans="1:10" ht="30" hidden="1" customHeight="1" thickBot="1" x14ac:dyDescent="0.3">
      <c r="A568" s="42"/>
      <c r="B568" s="42"/>
      <c r="C568" s="47"/>
      <c r="D568" s="6" t="s">
        <v>66</v>
      </c>
      <c r="E568" s="6" t="s">
        <v>251</v>
      </c>
      <c r="F568" s="12" t="s">
        <v>283</v>
      </c>
      <c r="G568" s="6" t="s">
        <v>11</v>
      </c>
      <c r="H568" s="31">
        <v>32882.879999999997</v>
      </c>
      <c r="I568" s="10">
        <v>42986</v>
      </c>
      <c r="J568" s="7" t="s">
        <v>83</v>
      </c>
    </row>
    <row r="569" spans="1:10" ht="30" hidden="1" customHeight="1" thickBot="1" x14ac:dyDescent="0.3">
      <c r="A569" s="42"/>
      <c r="B569" s="42"/>
      <c r="C569" s="47"/>
      <c r="D569" s="6" t="s">
        <v>66</v>
      </c>
      <c r="E569" s="6" t="s">
        <v>251</v>
      </c>
      <c r="F569" s="12" t="s">
        <v>284</v>
      </c>
      <c r="G569" s="6" t="s">
        <v>11</v>
      </c>
      <c r="H569" s="31">
        <v>32882.879999999997</v>
      </c>
      <c r="I569" s="10">
        <v>42986</v>
      </c>
      <c r="J569" s="7" t="s">
        <v>83</v>
      </c>
    </row>
    <row r="570" spans="1:10" ht="30" hidden="1" customHeight="1" thickBot="1" x14ac:dyDescent="0.3">
      <c r="A570" s="42"/>
      <c r="B570" s="42"/>
      <c r="C570" s="47"/>
      <c r="D570" s="6" t="s">
        <v>66</v>
      </c>
      <c r="E570" s="6" t="s">
        <v>251</v>
      </c>
      <c r="F570" s="12" t="s">
        <v>285</v>
      </c>
      <c r="G570" s="6" t="s">
        <v>11</v>
      </c>
      <c r="H570" s="31">
        <v>32882.879999999997</v>
      </c>
      <c r="I570" s="10">
        <v>42986</v>
      </c>
      <c r="J570" s="7" t="s">
        <v>83</v>
      </c>
    </row>
    <row r="571" spans="1:10" ht="30" hidden="1" customHeight="1" thickBot="1" x14ac:dyDescent="0.3">
      <c r="A571" s="42"/>
      <c r="B571" s="42"/>
      <c r="C571" s="47"/>
      <c r="D571" s="6" t="s">
        <v>66</v>
      </c>
      <c r="E571" s="6" t="s">
        <v>251</v>
      </c>
      <c r="F571" s="12" t="s">
        <v>286</v>
      </c>
      <c r="G571" s="6" t="s">
        <v>11</v>
      </c>
      <c r="H571" s="31">
        <v>32882.879999999997</v>
      </c>
      <c r="I571" s="10">
        <v>42986</v>
      </c>
      <c r="J571" s="7" t="s">
        <v>83</v>
      </c>
    </row>
    <row r="572" spans="1:10" ht="30" hidden="1" customHeight="1" thickBot="1" x14ac:dyDescent="0.3">
      <c r="A572" s="42"/>
      <c r="B572" s="42"/>
      <c r="C572" s="47"/>
      <c r="D572" s="6" t="s">
        <v>66</v>
      </c>
      <c r="E572" s="6" t="s">
        <v>251</v>
      </c>
      <c r="F572" s="12" t="s">
        <v>287</v>
      </c>
      <c r="G572" s="6" t="s">
        <v>11</v>
      </c>
      <c r="H572" s="31">
        <v>32882.879999999997</v>
      </c>
      <c r="I572" s="10">
        <v>42986</v>
      </c>
      <c r="J572" s="7" t="s">
        <v>83</v>
      </c>
    </row>
    <row r="573" spans="1:10" ht="30" hidden="1" customHeight="1" thickBot="1" x14ac:dyDescent="0.3">
      <c r="A573" s="42"/>
      <c r="B573" s="42"/>
      <c r="C573" s="47"/>
      <c r="D573" s="6" t="s">
        <v>66</v>
      </c>
      <c r="E573" s="6" t="s">
        <v>251</v>
      </c>
      <c r="F573" s="12" t="s">
        <v>288</v>
      </c>
      <c r="G573" s="6" t="s">
        <v>11</v>
      </c>
      <c r="H573" s="31">
        <v>32882.879999999997</v>
      </c>
      <c r="I573" s="10">
        <v>42986</v>
      </c>
      <c r="J573" s="7" t="s">
        <v>83</v>
      </c>
    </row>
    <row r="574" spans="1:10" ht="30" hidden="1" customHeight="1" thickBot="1" x14ac:dyDescent="0.3">
      <c r="A574" s="42"/>
      <c r="B574" s="42"/>
      <c r="C574" s="47"/>
      <c r="D574" s="6" t="s">
        <v>66</v>
      </c>
      <c r="E574" s="6" t="s">
        <v>251</v>
      </c>
      <c r="F574" s="12" t="s">
        <v>289</v>
      </c>
      <c r="G574" s="6" t="s">
        <v>11</v>
      </c>
      <c r="H574" s="31">
        <v>32882.879999999997</v>
      </c>
      <c r="I574" s="10">
        <v>42986</v>
      </c>
      <c r="J574" s="7" t="s">
        <v>83</v>
      </c>
    </row>
    <row r="575" spans="1:10" ht="30" hidden="1" customHeight="1" thickBot="1" x14ac:dyDescent="0.3">
      <c r="A575" s="42"/>
      <c r="B575" s="42"/>
      <c r="C575" s="47"/>
      <c r="D575" s="6" t="s">
        <v>66</v>
      </c>
      <c r="E575" s="6" t="s">
        <v>251</v>
      </c>
      <c r="F575" s="12" t="s">
        <v>290</v>
      </c>
      <c r="G575" s="6" t="s">
        <v>11</v>
      </c>
      <c r="H575" s="31">
        <v>32882.879999999997</v>
      </c>
      <c r="I575" s="10">
        <v>42986</v>
      </c>
      <c r="J575" s="7" t="s">
        <v>83</v>
      </c>
    </row>
    <row r="576" spans="1:10" ht="30" hidden="1" customHeight="1" thickBot="1" x14ac:dyDescent="0.3">
      <c r="A576" s="42"/>
      <c r="B576" s="42"/>
      <c r="C576" s="47"/>
      <c r="D576" s="6" t="s">
        <v>66</v>
      </c>
      <c r="E576" s="6" t="s">
        <v>251</v>
      </c>
      <c r="F576" s="12" t="s">
        <v>291</v>
      </c>
      <c r="G576" s="6" t="s">
        <v>11</v>
      </c>
      <c r="H576" s="31">
        <v>32882.879999999997</v>
      </c>
      <c r="I576" s="10">
        <v>42986</v>
      </c>
      <c r="J576" s="7" t="s">
        <v>83</v>
      </c>
    </row>
    <row r="577" spans="1:10" ht="30" hidden="1" customHeight="1" thickBot="1" x14ac:dyDescent="0.3">
      <c r="A577" s="42"/>
      <c r="B577" s="42"/>
      <c r="C577" s="47"/>
      <c r="D577" s="6" t="s">
        <v>66</v>
      </c>
      <c r="E577" s="6" t="s">
        <v>251</v>
      </c>
      <c r="F577" s="12" t="s">
        <v>292</v>
      </c>
      <c r="G577" s="6" t="s">
        <v>11</v>
      </c>
      <c r="H577" s="31">
        <v>32882.879999999997</v>
      </c>
      <c r="I577" s="10">
        <v>42986</v>
      </c>
      <c r="J577" s="7" t="s">
        <v>83</v>
      </c>
    </row>
    <row r="578" spans="1:10" ht="30" hidden="1" customHeight="1" thickBot="1" x14ac:dyDescent="0.3">
      <c r="A578" s="42"/>
      <c r="B578" s="42"/>
      <c r="C578" s="47"/>
      <c r="D578" s="6" t="s">
        <v>66</v>
      </c>
      <c r="E578" s="6" t="s">
        <v>251</v>
      </c>
      <c r="F578" s="12" t="s">
        <v>293</v>
      </c>
      <c r="G578" s="6" t="s">
        <v>11</v>
      </c>
      <c r="H578" s="31">
        <v>32882.879999999997</v>
      </c>
      <c r="I578" s="10">
        <v>42986</v>
      </c>
      <c r="J578" s="7" t="s">
        <v>83</v>
      </c>
    </row>
    <row r="579" spans="1:10" ht="30" hidden="1" customHeight="1" thickBot="1" x14ac:dyDescent="0.3">
      <c r="A579" s="42"/>
      <c r="B579" s="42"/>
      <c r="C579" s="47"/>
      <c r="D579" s="6" t="s">
        <v>66</v>
      </c>
      <c r="E579" s="6" t="s">
        <v>251</v>
      </c>
      <c r="F579" s="12" t="s">
        <v>294</v>
      </c>
      <c r="G579" s="6" t="s">
        <v>11</v>
      </c>
      <c r="H579" s="31">
        <v>32882.879999999997</v>
      </c>
      <c r="I579" s="10">
        <v>42986</v>
      </c>
      <c r="J579" s="7" t="s">
        <v>83</v>
      </c>
    </row>
    <row r="580" spans="1:10" ht="30" hidden="1" customHeight="1" thickBot="1" x14ac:dyDescent="0.3">
      <c r="A580" s="42"/>
      <c r="B580" s="42"/>
      <c r="C580" s="47"/>
      <c r="D580" s="6" t="s">
        <v>66</v>
      </c>
      <c r="E580" s="6" t="s">
        <v>251</v>
      </c>
      <c r="F580" s="12" t="s">
        <v>295</v>
      </c>
      <c r="G580" s="6" t="s">
        <v>11</v>
      </c>
      <c r="H580" s="31">
        <v>32882.879999999997</v>
      </c>
      <c r="I580" s="10">
        <v>42986</v>
      </c>
      <c r="J580" s="7" t="s">
        <v>83</v>
      </c>
    </row>
    <row r="581" spans="1:10" ht="30" hidden="1" customHeight="1" thickBot="1" x14ac:dyDescent="0.3">
      <c r="A581" s="42"/>
      <c r="B581" s="42"/>
      <c r="C581" s="47"/>
      <c r="D581" s="6" t="s">
        <v>66</v>
      </c>
      <c r="E581" s="6" t="s">
        <v>251</v>
      </c>
      <c r="F581" s="12" t="s">
        <v>296</v>
      </c>
      <c r="G581" s="6" t="s">
        <v>11</v>
      </c>
      <c r="H581" s="31">
        <v>32882.879999999997</v>
      </c>
      <c r="I581" s="10">
        <v>42986</v>
      </c>
      <c r="J581" s="7" t="s">
        <v>83</v>
      </c>
    </row>
    <row r="582" spans="1:10" ht="30" hidden="1" customHeight="1" thickBot="1" x14ac:dyDescent="0.3">
      <c r="A582" s="42"/>
      <c r="B582" s="42"/>
      <c r="C582" s="47"/>
      <c r="D582" s="6" t="s">
        <v>66</v>
      </c>
      <c r="E582" s="6" t="s">
        <v>251</v>
      </c>
      <c r="F582" s="12" t="s">
        <v>297</v>
      </c>
      <c r="G582" s="6" t="s">
        <v>11</v>
      </c>
      <c r="H582" s="31">
        <v>32882.879999999997</v>
      </c>
      <c r="I582" s="10">
        <v>42986</v>
      </c>
      <c r="J582" s="7" t="s">
        <v>83</v>
      </c>
    </row>
    <row r="583" spans="1:10" ht="30" hidden="1" customHeight="1" thickBot="1" x14ac:dyDescent="0.3">
      <c r="A583" s="42"/>
      <c r="B583" s="42"/>
      <c r="C583" s="47"/>
      <c r="D583" s="6" t="s">
        <v>66</v>
      </c>
      <c r="E583" s="6" t="s">
        <v>251</v>
      </c>
      <c r="F583" s="12" t="s">
        <v>298</v>
      </c>
      <c r="G583" s="6" t="s">
        <v>11</v>
      </c>
      <c r="H583" s="31">
        <v>32882.879999999997</v>
      </c>
      <c r="I583" s="10">
        <v>42986</v>
      </c>
      <c r="J583" s="7" t="s">
        <v>83</v>
      </c>
    </row>
    <row r="584" spans="1:10" ht="30" hidden="1" customHeight="1" thickBot="1" x14ac:dyDescent="0.3">
      <c r="A584" s="42"/>
      <c r="B584" s="42"/>
      <c r="C584" s="47"/>
      <c r="D584" s="6" t="s">
        <v>66</v>
      </c>
      <c r="E584" s="6" t="s">
        <v>251</v>
      </c>
      <c r="F584" s="12" t="s">
        <v>299</v>
      </c>
      <c r="G584" s="6" t="s">
        <v>11</v>
      </c>
      <c r="H584" s="31">
        <v>32882.879999999997</v>
      </c>
      <c r="I584" s="10">
        <v>42986</v>
      </c>
      <c r="J584" s="7" t="s">
        <v>83</v>
      </c>
    </row>
    <row r="585" spans="1:10" ht="30" hidden="1" customHeight="1" thickBot="1" x14ac:dyDescent="0.3">
      <c r="A585" s="42"/>
      <c r="B585" s="42"/>
      <c r="C585" s="47"/>
      <c r="D585" s="6" t="s">
        <v>66</v>
      </c>
      <c r="E585" s="6" t="s">
        <v>251</v>
      </c>
      <c r="F585" s="12" t="s">
        <v>300</v>
      </c>
      <c r="G585" s="6" t="s">
        <v>11</v>
      </c>
      <c r="H585" s="31">
        <v>32882.879999999997</v>
      </c>
      <c r="I585" s="10">
        <v>42986</v>
      </c>
      <c r="J585" s="7" t="s">
        <v>83</v>
      </c>
    </row>
    <row r="586" spans="1:10" ht="30" hidden="1" customHeight="1" thickBot="1" x14ac:dyDescent="0.3">
      <c r="A586" s="42"/>
      <c r="B586" s="42"/>
      <c r="C586" s="47"/>
      <c r="D586" s="6" t="s">
        <v>66</v>
      </c>
      <c r="E586" s="6" t="s">
        <v>251</v>
      </c>
      <c r="F586" s="12" t="s">
        <v>301</v>
      </c>
      <c r="G586" s="6" t="s">
        <v>11</v>
      </c>
      <c r="H586" s="31">
        <v>32882.879999999997</v>
      </c>
      <c r="I586" s="10">
        <v>42986</v>
      </c>
      <c r="J586" s="7" t="s">
        <v>83</v>
      </c>
    </row>
    <row r="587" spans="1:10" ht="30" hidden="1" customHeight="1" thickBot="1" x14ac:dyDescent="0.3">
      <c r="A587" s="42"/>
      <c r="B587" s="42"/>
      <c r="C587" s="47"/>
      <c r="D587" s="6" t="s">
        <v>66</v>
      </c>
      <c r="E587" s="6" t="s">
        <v>251</v>
      </c>
      <c r="F587" s="12" t="s">
        <v>302</v>
      </c>
      <c r="G587" s="6" t="s">
        <v>11</v>
      </c>
      <c r="H587" s="31">
        <v>32882.879999999997</v>
      </c>
      <c r="I587" s="10">
        <v>42986</v>
      </c>
      <c r="J587" s="7" t="s">
        <v>83</v>
      </c>
    </row>
    <row r="588" spans="1:10" ht="30" hidden="1" customHeight="1" thickBot="1" x14ac:dyDescent="0.3">
      <c r="A588" s="42"/>
      <c r="B588" s="42"/>
      <c r="C588" s="47"/>
      <c r="D588" s="6" t="s">
        <v>66</v>
      </c>
      <c r="E588" s="6" t="s">
        <v>251</v>
      </c>
      <c r="F588" s="12" t="s">
        <v>303</v>
      </c>
      <c r="G588" s="6" t="s">
        <v>11</v>
      </c>
      <c r="H588" s="31">
        <v>32882.879999999997</v>
      </c>
      <c r="I588" s="10">
        <v>42986</v>
      </c>
      <c r="J588" s="7" t="s">
        <v>23</v>
      </c>
    </row>
    <row r="589" spans="1:10" ht="30" hidden="1" customHeight="1" thickBot="1" x14ac:dyDescent="0.3">
      <c r="A589" s="42"/>
      <c r="B589" s="42"/>
      <c r="C589" s="47"/>
      <c r="D589" s="6" t="s">
        <v>66</v>
      </c>
      <c r="E589" s="6" t="s">
        <v>251</v>
      </c>
      <c r="F589" s="12" t="s">
        <v>304</v>
      </c>
      <c r="G589" s="6" t="s">
        <v>11</v>
      </c>
      <c r="H589" s="31">
        <v>32882.879999999997</v>
      </c>
      <c r="I589" s="10">
        <v>42986</v>
      </c>
      <c r="J589" s="7" t="s">
        <v>83</v>
      </c>
    </row>
    <row r="590" spans="1:10" ht="30" hidden="1" customHeight="1" thickBot="1" x14ac:dyDescent="0.3">
      <c r="A590" s="42"/>
      <c r="B590" s="42"/>
      <c r="C590" s="47"/>
      <c r="D590" s="6" t="s">
        <v>66</v>
      </c>
      <c r="E590" s="6" t="s">
        <v>251</v>
      </c>
      <c r="F590" s="12" t="s">
        <v>305</v>
      </c>
      <c r="G590" s="6" t="s">
        <v>11</v>
      </c>
      <c r="H590" s="31">
        <v>32882.879999999997</v>
      </c>
      <c r="I590" s="10">
        <v>42986</v>
      </c>
      <c r="J590" s="7" t="s">
        <v>83</v>
      </c>
    </row>
    <row r="591" spans="1:10" ht="30" hidden="1" customHeight="1" thickBot="1" x14ac:dyDescent="0.3">
      <c r="A591" s="42"/>
      <c r="B591" s="42"/>
      <c r="C591" s="47"/>
      <c r="D591" s="6" t="s">
        <v>66</v>
      </c>
      <c r="E591" s="6" t="s">
        <v>251</v>
      </c>
      <c r="F591" s="12" t="s">
        <v>306</v>
      </c>
      <c r="G591" s="6" t="s">
        <v>11</v>
      </c>
      <c r="H591" s="31">
        <v>32882.879999999997</v>
      </c>
      <c r="I591" s="10">
        <v>42986</v>
      </c>
      <c r="J591" s="7" t="s">
        <v>83</v>
      </c>
    </row>
    <row r="592" spans="1:10" ht="30" hidden="1" customHeight="1" thickBot="1" x14ac:dyDescent="0.3">
      <c r="A592" s="42"/>
      <c r="B592" s="42"/>
      <c r="C592" s="47"/>
      <c r="D592" s="6" t="s">
        <v>66</v>
      </c>
      <c r="E592" s="6" t="s">
        <v>251</v>
      </c>
      <c r="F592" s="12" t="s">
        <v>307</v>
      </c>
      <c r="G592" s="6" t="s">
        <v>11</v>
      </c>
      <c r="H592" s="31">
        <v>32882.879999999997</v>
      </c>
      <c r="I592" s="10">
        <v>42986</v>
      </c>
      <c r="J592" s="7" t="s">
        <v>83</v>
      </c>
    </row>
    <row r="593" spans="1:10" ht="30" hidden="1" customHeight="1" thickBot="1" x14ac:dyDescent="0.3">
      <c r="A593" s="42"/>
      <c r="B593" s="42"/>
      <c r="C593" s="47"/>
      <c r="D593" s="6" t="s">
        <v>66</v>
      </c>
      <c r="E593" s="6" t="s">
        <v>251</v>
      </c>
      <c r="F593" s="12" t="s">
        <v>308</v>
      </c>
      <c r="G593" s="6" t="s">
        <v>11</v>
      </c>
      <c r="H593" s="31">
        <v>32882.879999999997</v>
      </c>
      <c r="I593" s="10">
        <v>42986</v>
      </c>
      <c r="J593" s="7" t="s">
        <v>83</v>
      </c>
    </row>
    <row r="594" spans="1:10" ht="30" hidden="1" customHeight="1" thickBot="1" x14ac:dyDescent="0.3">
      <c r="A594" s="42"/>
      <c r="B594" s="42"/>
      <c r="C594" s="47"/>
      <c r="D594" s="6" t="s">
        <v>66</v>
      </c>
      <c r="E594" s="6" t="s">
        <v>251</v>
      </c>
      <c r="F594" s="12" t="s">
        <v>309</v>
      </c>
      <c r="G594" s="6" t="s">
        <v>11</v>
      </c>
      <c r="H594" s="31">
        <v>32882.879999999997</v>
      </c>
      <c r="I594" s="10">
        <v>42986</v>
      </c>
      <c r="J594" s="7" t="s">
        <v>83</v>
      </c>
    </row>
    <row r="595" spans="1:10" ht="30" hidden="1" customHeight="1" thickBot="1" x14ac:dyDescent="0.3">
      <c r="A595" s="42"/>
      <c r="B595" s="42"/>
      <c r="C595" s="47"/>
      <c r="D595" s="6" t="s">
        <v>66</v>
      </c>
      <c r="E595" s="6" t="s">
        <v>251</v>
      </c>
      <c r="F595" s="12" t="s">
        <v>310</v>
      </c>
      <c r="G595" s="6" t="s">
        <v>11</v>
      </c>
      <c r="H595" s="31">
        <v>32882.879999999997</v>
      </c>
      <c r="I595" s="10">
        <v>42986</v>
      </c>
      <c r="J595" s="7" t="s">
        <v>83</v>
      </c>
    </row>
    <row r="596" spans="1:10" ht="30" hidden="1" customHeight="1" thickBot="1" x14ac:dyDescent="0.3">
      <c r="A596" s="42"/>
      <c r="B596" s="42"/>
      <c r="C596" s="47"/>
      <c r="D596" s="6" t="s">
        <v>66</v>
      </c>
      <c r="E596" s="6" t="s">
        <v>251</v>
      </c>
      <c r="F596" s="12" t="s">
        <v>311</v>
      </c>
      <c r="G596" s="6" t="s">
        <v>11</v>
      </c>
      <c r="H596" s="31">
        <v>32882.879999999997</v>
      </c>
      <c r="I596" s="10">
        <v>42986</v>
      </c>
      <c r="J596" s="7" t="s">
        <v>83</v>
      </c>
    </row>
    <row r="597" spans="1:10" ht="30" hidden="1" customHeight="1" thickBot="1" x14ac:dyDescent="0.3">
      <c r="A597" s="42"/>
      <c r="B597" s="42"/>
      <c r="C597" s="47"/>
      <c r="D597" s="6" t="s">
        <v>66</v>
      </c>
      <c r="E597" s="6" t="s">
        <v>251</v>
      </c>
      <c r="F597" s="12" t="s">
        <v>312</v>
      </c>
      <c r="G597" s="6" t="s">
        <v>11</v>
      </c>
      <c r="H597" s="31">
        <v>32882.879999999997</v>
      </c>
      <c r="I597" s="10">
        <v>42986</v>
      </c>
      <c r="J597" s="7" t="s">
        <v>83</v>
      </c>
    </row>
    <row r="598" spans="1:10" ht="30" hidden="1" customHeight="1" thickBot="1" x14ac:dyDescent="0.3">
      <c r="A598" s="42"/>
      <c r="B598" s="42"/>
      <c r="C598" s="47"/>
      <c r="D598" s="6" t="s">
        <v>66</v>
      </c>
      <c r="E598" s="6" t="s">
        <v>251</v>
      </c>
      <c r="F598" s="12" t="s">
        <v>313</v>
      </c>
      <c r="G598" s="6" t="s">
        <v>11</v>
      </c>
      <c r="H598" s="31">
        <v>32882.879999999997</v>
      </c>
      <c r="I598" s="10">
        <v>42986</v>
      </c>
      <c r="J598" s="7" t="s">
        <v>83</v>
      </c>
    </row>
    <row r="599" spans="1:10" ht="30" hidden="1" customHeight="1" thickBot="1" x14ac:dyDescent="0.3">
      <c r="A599" s="42"/>
      <c r="B599" s="42"/>
      <c r="C599" s="47"/>
      <c r="D599" s="6" t="s">
        <v>66</v>
      </c>
      <c r="E599" s="6" t="s">
        <v>251</v>
      </c>
      <c r="F599" s="12" t="s">
        <v>314</v>
      </c>
      <c r="G599" s="6" t="s">
        <v>11</v>
      </c>
      <c r="H599" s="31">
        <v>32882.879999999997</v>
      </c>
      <c r="I599" s="10">
        <v>42986</v>
      </c>
      <c r="J599" s="7" t="s">
        <v>83</v>
      </c>
    </row>
    <row r="600" spans="1:10" ht="30" hidden="1" customHeight="1" thickBot="1" x14ac:dyDescent="0.3">
      <c r="A600" s="42"/>
      <c r="B600" s="42"/>
      <c r="C600" s="47"/>
      <c r="D600" s="6" t="s">
        <v>66</v>
      </c>
      <c r="E600" s="6" t="s">
        <v>251</v>
      </c>
      <c r="F600" s="12" t="s">
        <v>315</v>
      </c>
      <c r="G600" s="6" t="s">
        <v>11</v>
      </c>
      <c r="H600" s="31">
        <v>32882.879999999997</v>
      </c>
      <c r="I600" s="10">
        <v>42986</v>
      </c>
      <c r="J600" s="7" t="s">
        <v>83</v>
      </c>
    </row>
    <row r="601" spans="1:10" ht="30" hidden="1" customHeight="1" thickBot="1" x14ac:dyDescent="0.3">
      <c r="A601" s="42"/>
      <c r="B601" s="42"/>
      <c r="C601" s="47"/>
      <c r="D601" s="6" t="s">
        <v>66</v>
      </c>
      <c r="E601" s="6" t="s">
        <v>251</v>
      </c>
      <c r="F601" s="12" t="s">
        <v>316</v>
      </c>
      <c r="G601" s="6" t="s">
        <v>11</v>
      </c>
      <c r="H601" s="31">
        <v>32882.879999999997</v>
      </c>
      <c r="I601" s="10">
        <v>42986</v>
      </c>
      <c r="J601" s="7" t="s">
        <v>83</v>
      </c>
    </row>
    <row r="602" spans="1:10" ht="30" hidden="1" customHeight="1" thickBot="1" x14ac:dyDescent="0.3">
      <c r="A602" s="42"/>
      <c r="B602" s="42"/>
      <c r="C602" s="47"/>
      <c r="D602" s="6" t="s">
        <v>66</v>
      </c>
      <c r="E602" s="6" t="s">
        <v>251</v>
      </c>
      <c r="F602" s="12" t="s">
        <v>317</v>
      </c>
      <c r="G602" s="6" t="s">
        <v>11</v>
      </c>
      <c r="H602" s="31">
        <v>32882.879999999997</v>
      </c>
      <c r="I602" s="10">
        <v>42986</v>
      </c>
      <c r="J602" s="7" t="s">
        <v>83</v>
      </c>
    </row>
    <row r="603" spans="1:10" ht="30" hidden="1" customHeight="1" thickBot="1" x14ac:dyDescent="0.3">
      <c r="A603" s="42"/>
      <c r="B603" s="42"/>
      <c r="C603" s="47"/>
      <c r="D603" s="6" t="s">
        <v>66</v>
      </c>
      <c r="E603" s="6" t="s">
        <v>251</v>
      </c>
      <c r="F603" s="12" t="s">
        <v>318</v>
      </c>
      <c r="G603" s="6" t="s">
        <v>11</v>
      </c>
      <c r="H603" s="31">
        <v>32882.879999999997</v>
      </c>
      <c r="I603" s="10">
        <v>42986</v>
      </c>
      <c r="J603" s="7" t="s">
        <v>83</v>
      </c>
    </row>
    <row r="604" spans="1:10" ht="30" hidden="1" customHeight="1" thickBot="1" x14ac:dyDescent="0.3">
      <c r="A604" s="42"/>
      <c r="B604" s="42"/>
      <c r="C604" s="47"/>
      <c r="D604" s="6" t="s">
        <v>66</v>
      </c>
      <c r="E604" s="6" t="s">
        <v>251</v>
      </c>
      <c r="F604" s="12" t="s">
        <v>319</v>
      </c>
      <c r="G604" s="6" t="s">
        <v>11</v>
      </c>
      <c r="H604" s="31">
        <v>32882.879999999997</v>
      </c>
      <c r="I604" s="10">
        <v>42986</v>
      </c>
      <c r="J604" s="7" t="s">
        <v>83</v>
      </c>
    </row>
    <row r="605" spans="1:10" ht="30" hidden="1" customHeight="1" thickBot="1" x14ac:dyDescent="0.3">
      <c r="A605" s="42"/>
      <c r="B605" s="42"/>
      <c r="C605" s="47"/>
      <c r="D605" s="6" t="s">
        <v>66</v>
      </c>
      <c r="E605" s="6" t="s">
        <v>251</v>
      </c>
      <c r="F605" s="12" t="s">
        <v>320</v>
      </c>
      <c r="G605" s="6" t="s">
        <v>11</v>
      </c>
      <c r="H605" s="31">
        <v>32882.879999999997</v>
      </c>
      <c r="I605" s="10">
        <v>42986</v>
      </c>
      <c r="J605" s="7" t="s">
        <v>83</v>
      </c>
    </row>
    <row r="606" spans="1:10" ht="30" hidden="1" customHeight="1" thickBot="1" x14ac:dyDescent="0.3">
      <c r="A606" s="42"/>
      <c r="B606" s="42"/>
      <c r="C606" s="43"/>
      <c r="D606" s="6" t="s">
        <v>66</v>
      </c>
      <c r="E606" s="6" t="s">
        <v>251</v>
      </c>
      <c r="F606" s="12" t="s">
        <v>321</v>
      </c>
      <c r="G606" s="6" t="s">
        <v>11</v>
      </c>
      <c r="H606" s="31">
        <v>32882.879999999997</v>
      </c>
      <c r="I606" s="10">
        <v>42986</v>
      </c>
      <c r="J606" s="7" t="s">
        <v>83</v>
      </c>
    </row>
    <row r="607" spans="1:10" ht="30" hidden="1" customHeight="1" thickBot="1" x14ac:dyDescent="0.3">
      <c r="A607" s="42"/>
      <c r="B607" s="42"/>
      <c r="C607" s="47"/>
      <c r="D607" s="6" t="s">
        <v>66</v>
      </c>
      <c r="E607" s="6" t="s">
        <v>251</v>
      </c>
      <c r="F607" s="12" t="s">
        <v>322</v>
      </c>
      <c r="G607" s="6" t="s">
        <v>11</v>
      </c>
      <c r="H607" s="31">
        <v>32882.879999999997</v>
      </c>
      <c r="I607" s="10">
        <v>42986</v>
      </c>
      <c r="J607" s="7" t="s">
        <v>83</v>
      </c>
    </row>
    <row r="608" spans="1:10" ht="30" hidden="1" customHeight="1" thickBot="1" x14ac:dyDescent="0.3">
      <c r="A608" s="42"/>
      <c r="B608" s="42"/>
      <c r="C608" s="47"/>
      <c r="D608" s="6" t="s">
        <v>66</v>
      </c>
      <c r="E608" s="6" t="s">
        <v>251</v>
      </c>
      <c r="F608" s="12" t="s">
        <v>323</v>
      </c>
      <c r="G608" s="6" t="s">
        <v>11</v>
      </c>
      <c r="H608" s="31">
        <v>32882.879999999997</v>
      </c>
      <c r="I608" s="10">
        <v>42986</v>
      </c>
      <c r="J608" s="7" t="s">
        <v>83</v>
      </c>
    </row>
    <row r="609" spans="1:10" ht="30" hidden="1" customHeight="1" thickBot="1" x14ac:dyDescent="0.3">
      <c r="A609" s="42"/>
      <c r="B609" s="42"/>
      <c r="C609" s="47"/>
      <c r="D609" s="6" t="s">
        <v>66</v>
      </c>
      <c r="E609" s="6" t="s">
        <v>251</v>
      </c>
      <c r="F609" s="12" t="s">
        <v>324</v>
      </c>
      <c r="G609" s="6" t="s">
        <v>11</v>
      </c>
      <c r="H609" s="31">
        <v>32882.879999999997</v>
      </c>
      <c r="I609" s="10">
        <v>42986</v>
      </c>
      <c r="J609" s="7" t="s">
        <v>83</v>
      </c>
    </row>
    <row r="610" spans="1:10" ht="30" hidden="1" customHeight="1" thickBot="1" x14ac:dyDescent="0.3">
      <c r="A610" s="42"/>
      <c r="B610" s="42"/>
      <c r="C610" s="47"/>
      <c r="D610" s="6" t="s">
        <v>66</v>
      </c>
      <c r="E610" s="6" t="s">
        <v>251</v>
      </c>
      <c r="F610" s="12" t="s">
        <v>325</v>
      </c>
      <c r="G610" s="6" t="s">
        <v>11</v>
      </c>
      <c r="H610" s="31">
        <v>32882.879999999997</v>
      </c>
      <c r="I610" s="10">
        <v>42986</v>
      </c>
      <c r="J610" s="7" t="s">
        <v>83</v>
      </c>
    </row>
    <row r="611" spans="1:10" ht="30" hidden="1" customHeight="1" thickBot="1" x14ac:dyDescent="0.3">
      <c r="A611" s="42"/>
      <c r="B611" s="42"/>
      <c r="C611" s="47"/>
      <c r="D611" s="6" t="s">
        <v>66</v>
      </c>
      <c r="E611" s="6" t="s">
        <v>251</v>
      </c>
      <c r="F611" s="12" t="s">
        <v>326</v>
      </c>
      <c r="G611" s="6" t="s">
        <v>11</v>
      </c>
      <c r="H611" s="31">
        <v>32882.879999999997</v>
      </c>
      <c r="I611" s="10">
        <v>42986</v>
      </c>
      <c r="J611" s="7" t="s">
        <v>83</v>
      </c>
    </row>
    <row r="612" spans="1:10" ht="30" hidden="1" customHeight="1" thickBot="1" x14ac:dyDescent="0.3">
      <c r="A612" s="42"/>
      <c r="B612" s="42"/>
      <c r="C612" s="47"/>
      <c r="D612" s="6" t="s">
        <v>66</v>
      </c>
      <c r="E612" s="6" t="s">
        <v>251</v>
      </c>
      <c r="F612" s="12" t="s">
        <v>327</v>
      </c>
      <c r="G612" s="6" t="s">
        <v>11</v>
      </c>
      <c r="H612" s="31">
        <v>32882.879999999997</v>
      </c>
      <c r="I612" s="10">
        <v>42986</v>
      </c>
      <c r="J612" s="7" t="s">
        <v>83</v>
      </c>
    </row>
    <row r="613" spans="1:10" ht="30" hidden="1" customHeight="1" thickBot="1" x14ac:dyDescent="0.3">
      <c r="A613" s="42"/>
      <c r="B613" s="42"/>
      <c r="C613" s="47"/>
      <c r="D613" s="6" t="s">
        <v>66</v>
      </c>
      <c r="E613" s="6" t="s">
        <v>251</v>
      </c>
      <c r="F613" s="12" t="s">
        <v>328</v>
      </c>
      <c r="G613" s="6" t="s">
        <v>11</v>
      </c>
      <c r="H613" s="31">
        <v>32882.879999999997</v>
      </c>
      <c r="I613" s="10">
        <v>42986</v>
      </c>
      <c r="J613" s="7" t="s">
        <v>83</v>
      </c>
    </row>
    <row r="614" spans="1:10" ht="30" hidden="1" customHeight="1" thickBot="1" x14ac:dyDescent="0.3">
      <c r="A614" s="42"/>
      <c r="B614" s="42"/>
      <c r="C614" s="47"/>
      <c r="D614" s="6" t="s">
        <v>66</v>
      </c>
      <c r="E614" s="6" t="s">
        <v>251</v>
      </c>
      <c r="F614" s="12" t="s">
        <v>329</v>
      </c>
      <c r="G614" s="6" t="s">
        <v>11</v>
      </c>
      <c r="H614" s="31">
        <v>32882.879999999997</v>
      </c>
      <c r="I614" s="10">
        <v>42986</v>
      </c>
      <c r="J614" s="7" t="s">
        <v>83</v>
      </c>
    </row>
    <row r="615" spans="1:10" ht="30" hidden="1" customHeight="1" thickBot="1" x14ac:dyDescent="0.3">
      <c r="A615" s="42"/>
      <c r="B615" s="42"/>
      <c r="C615" s="47"/>
      <c r="D615" s="6" t="s">
        <v>66</v>
      </c>
      <c r="E615" s="6" t="s">
        <v>251</v>
      </c>
      <c r="F615" s="12" t="s">
        <v>330</v>
      </c>
      <c r="G615" s="6" t="s">
        <v>11</v>
      </c>
      <c r="H615" s="31">
        <v>32882.879999999997</v>
      </c>
      <c r="I615" s="10">
        <v>42986</v>
      </c>
      <c r="J615" s="7" t="s">
        <v>83</v>
      </c>
    </row>
    <row r="616" spans="1:10" ht="30" hidden="1" customHeight="1" thickBot="1" x14ac:dyDescent="0.3">
      <c r="A616" s="42"/>
      <c r="B616" s="42"/>
      <c r="C616" s="47"/>
      <c r="D616" s="6" t="s">
        <v>66</v>
      </c>
      <c r="E616" s="6" t="s">
        <v>251</v>
      </c>
      <c r="F616" s="12" t="s">
        <v>331</v>
      </c>
      <c r="G616" s="6" t="s">
        <v>11</v>
      </c>
      <c r="H616" s="31">
        <v>32882.879999999997</v>
      </c>
      <c r="I616" s="10">
        <v>42986</v>
      </c>
      <c r="J616" s="7" t="s">
        <v>83</v>
      </c>
    </row>
    <row r="617" spans="1:10" ht="30" hidden="1" customHeight="1" thickBot="1" x14ac:dyDescent="0.3">
      <c r="A617" s="42"/>
      <c r="B617" s="42"/>
      <c r="C617" s="47"/>
      <c r="D617" s="6" t="s">
        <v>66</v>
      </c>
      <c r="E617" s="6" t="s">
        <v>251</v>
      </c>
      <c r="F617" s="12" t="s">
        <v>332</v>
      </c>
      <c r="G617" s="6" t="s">
        <v>11</v>
      </c>
      <c r="H617" s="31">
        <v>32882.879999999997</v>
      </c>
      <c r="I617" s="10">
        <v>42986</v>
      </c>
      <c r="J617" s="7" t="s">
        <v>83</v>
      </c>
    </row>
    <row r="618" spans="1:10" ht="30" hidden="1" customHeight="1" thickBot="1" x14ac:dyDescent="0.3">
      <c r="A618" s="42"/>
      <c r="B618" s="42"/>
      <c r="C618" s="47"/>
      <c r="D618" s="6" t="s">
        <v>66</v>
      </c>
      <c r="E618" s="6" t="s">
        <v>251</v>
      </c>
      <c r="F618" s="12" t="s">
        <v>333</v>
      </c>
      <c r="G618" s="6" t="s">
        <v>11</v>
      </c>
      <c r="H618" s="31">
        <v>32882.879999999997</v>
      </c>
      <c r="I618" s="10">
        <v>42986</v>
      </c>
      <c r="J618" s="7" t="s">
        <v>83</v>
      </c>
    </row>
    <row r="619" spans="1:10" ht="30" hidden="1" customHeight="1" thickBot="1" x14ac:dyDescent="0.3">
      <c r="A619" s="42"/>
      <c r="B619" s="42"/>
      <c r="C619" s="47"/>
      <c r="D619" s="6" t="s">
        <v>66</v>
      </c>
      <c r="E619" s="6" t="s">
        <v>251</v>
      </c>
      <c r="F619" s="12" t="s">
        <v>334</v>
      </c>
      <c r="G619" s="6" t="s">
        <v>11</v>
      </c>
      <c r="H619" s="31">
        <v>32882.879999999997</v>
      </c>
      <c r="I619" s="10">
        <v>42986</v>
      </c>
      <c r="J619" s="7" t="s">
        <v>83</v>
      </c>
    </row>
    <row r="620" spans="1:10" ht="30" hidden="1" customHeight="1" thickBot="1" x14ac:dyDescent="0.3">
      <c r="A620" s="42"/>
      <c r="B620" s="42"/>
      <c r="C620" s="47"/>
      <c r="D620" s="6" t="s">
        <v>66</v>
      </c>
      <c r="E620" s="6" t="s">
        <v>251</v>
      </c>
      <c r="F620" s="12" t="s">
        <v>335</v>
      </c>
      <c r="G620" s="6" t="s">
        <v>11</v>
      </c>
      <c r="H620" s="31">
        <v>32882.879999999997</v>
      </c>
      <c r="I620" s="10">
        <v>42986</v>
      </c>
      <c r="J620" s="7" t="s">
        <v>83</v>
      </c>
    </row>
    <row r="621" spans="1:10" ht="30" hidden="1" customHeight="1" thickBot="1" x14ac:dyDescent="0.3">
      <c r="A621" s="42"/>
      <c r="B621" s="42"/>
      <c r="C621" s="47"/>
      <c r="D621" s="6" t="s">
        <v>66</v>
      </c>
      <c r="E621" s="6" t="s">
        <v>251</v>
      </c>
      <c r="F621" s="12" t="s">
        <v>336</v>
      </c>
      <c r="G621" s="6" t="s">
        <v>11</v>
      </c>
      <c r="H621" s="31">
        <v>32882.879999999997</v>
      </c>
      <c r="I621" s="10">
        <v>42986</v>
      </c>
      <c r="J621" s="7" t="s">
        <v>23</v>
      </c>
    </row>
    <row r="622" spans="1:10" ht="30" hidden="1" customHeight="1" thickBot="1" x14ac:dyDescent="0.3">
      <c r="A622" s="42"/>
      <c r="B622" s="42"/>
      <c r="C622" s="47"/>
      <c r="D622" s="6" t="s">
        <v>66</v>
      </c>
      <c r="E622" s="6" t="s">
        <v>251</v>
      </c>
      <c r="F622" s="12" t="s">
        <v>337</v>
      </c>
      <c r="G622" s="6" t="s">
        <v>11</v>
      </c>
      <c r="H622" s="31">
        <v>32882.879999999997</v>
      </c>
      <c r="I622" s="10">
        <v>42986</v>
      </c>
      <c r="J622" s="7" t="s">
        <v>174</v>
      </c>
    </row>
    <row r="623" spans="1:10" ht="30" hidden="1" customHeight="1" thickBot="1" x14ac:dyDescent="0.3">
      <c r="A623" s="42"/>
      <c r="B623" s="42"/>
      <c r="C623" s="47"/>
      <c r="D623" s="6" t="s">
        <v>66</v>
      </c>
      <c r="E623" s="6" t="s">
        <v>339</v>
      </c>
      <c r="F623" s="12" t="s">
        <v>338</v>
      </c>
      <c r="G623" s="6" t="s">
        <v>11</v>
      </c>
      <c r="H623" s="31">
        <v>32882.879999999997</v>
      </c>
      <c r="I623" s="10">
        <v>42986</v>
      </c>
      <c r="J623" s="7" t="s">
        <v>144</v>
      </c>
    </row>
    <row r="624" spans="1:10" ht="30" hidden="1" customHeight="1" thickBot="1" x14ac:dyDescent="0.3">
      <c r="A624" s="42"/>
      <c r="B624" s="42"/>
      <c r="C624" s="47"/>
      <c r="D624" s="6" t="s">
        <v>137</v>
      </c>
      <c r="E624" s="6" t="s">
        <v>340</v>
      </c>
      <c r="F624" s="12" t="s">
        <v>21</v>
      </c>
      <c r="G624" s="6" t="s">
        <v>11</v>
      </c>
      <c r="H624" s="31">
        <v>29272.560000000001</v>
      </c>
      <c r="I624" s="10">
        <v>42986</v>
      </c>
      <c r="J624" s="7" t="s">
        <v>341</v>
      </c>
    </row>
    <row r="625" spans="1:10" ht="30" hidden="1" customHeight="1" thickBot="1" x14ac:dyDescent="0.3">
      <c r="A625" s="42"/>
      <c r="B625" s="42"/>
      <c r="C625" s="47"/>
      <c r="D625" s="6" t="s">
        <v>137</v>
      </c>
      <c r="E625" s="6" t="s">
        <v>340</v>
      </c>
      <c r="F625" s="12" t="s">
        <v>21</v>
      </c>
      <c r="G625" s="6" t="s">
        <v>11</v>
      </c>
      <c r="H625" s="31">
        <v>29272.560000000001</v>
      </c>
      <c r="I625" s="10">
        <v>42986</v>
      </c>
      <c r="J625" s="7" t="s">
        <v>341</v>
      </c>
    </row>
    <row r="626" spans="1:10" ht="30" hidden="1" customHeight="1" thickBot="1" x14ac:dyDescent="0.3">
      <c r="A626" s="42"/>
      <c r="B626" s="42"/>
      <c r="C626" s="47"/>
      <c r="D626" s="6" t="s">
        <v>66</v>
      </c>
      <c r="E626" s="6" t="s">
        <v>339</v>
      </c>
      <c r="F626" s="12" t="s">
        <v>342</v>
      </c>
      <c r="G626" s="6" t="s">
        <v>11</v>
      </c>
      <c r="H626" s="31">
        <v>32882.879999999997</v>
      </c>
      <c r="I626" s="10">
        <v>42986</v>
      </c>
      <c r="J626" s="7" t="s">
        <v>83</v>
      </c>
    </row>
    <row r="627" spans="1:10" ht="30" hidden="1" customHeight="1" thickBot="1" x14ac:dyDescent="0.3">
      <c r="A627" s="42"/>
      <c r="B627" s="42"/>
      <c r="C627" s="47"/>
      <c r="D627" s="6" t="s">
        <v>66</v>
      </c>
      <c r="E627" s="6" t="s">
        <v>339</v>
      </c>
      <c r="F627" s="12" t="s">
        <v>343</v>
      </c>
      <c r="G627" s="6" t="s">
        <v>11</v>
      </c>
      <c r="H627" s="31">
        <v>32882.879999999997</v>
      </c>
      <c r="I627" s="10">
        <v>42986</v>
      </c>
      <c r="J627" s="7" t="s">
        <v>83</v>
      </c>
    </row>
    <row r="628" spans="1:10" ht="30" hidden="1" customHeight="1" thickBot="1" x14ac:dyDescent="0.3">
      <c r="A628" s="42"/>
      <c r="B628" s="42"/>
      <c r="C628" s="47"/>
      <c r="D628" s="6" t="s">
        <v>66</v>
      </c>
      <c r="E628" s="6" t="s">
        <v>339</v>
      </c>
      <c r="F628" s="12" t="s">
        <v>344</v>
      </c>
      <c r="G628" s="6" t="s">
        <v>11</v>
      </c>
      <c r="H628" s="31">
        <v>32882.879999999997</v>
      </c>
      <c r="I628" s="10">
        <v>42986</v>
      </c>
      <c r="J628" s="7" t="s">
        <v>83</v>
      </c>
    </row>
    <row r="629" spans="1:10" ht="30" hidden="1" customHeight="1" thickBot="1" x14ac:dyDescent="0.3">
      <c r="A629" s="42"/>
      <c r="B629" s="42"/>
      <c r="C629" s="47"/>
      <c r="D629" s="6" t="s">
        <v>66</v>
      </c>
      <c r="E629" s="6" t="s">
        <v>339</v>
      </c>
      <c r="F629" s="12" t="s">
        <v>345</v>
      </c>
      <c r="G629" s="6" t="s">
        <v>11</v>
      </c>
      <c r="H629" s="31">
        <v>32882.879999999997</v>
      </c>
      <c r="I629" s="10">
        <v>42986</v>
      </c>
      <c r="J629" s="7" t="s">
        <v>83</v>
      </c>
    </row>
    <row r="630" spans="1:10" ht="30" hidden="1" customHeight="1" thickBot="1" x14ac:dyDescent="0.3">
      <c r="A630" s="42"/>
      <c r="B630" s="42"/>
      <c r="C630" s="47"/>
      <c r="D630" s="6" t="s">
        <v>66</v>
      </c>
      <c r="E630" s="6" t="s">
        <v>339</v>
      </c>
      <c r="F630" s="12" t="s">
        <v>346</v>
      </c>
      <c r="G630" s="6" t="s">
        <v>11</v>
      </c>
      <c r="H630" s="31">
        <v>32882.879999999997</v>
      </c>
      <c r="I630" s="10">
        <v>42986</v>
      </c>
      <c r="J630" s="7" t="s">
        <v>83</v>
      </c>
    </row>
    <row r="631" spans="1:10" ht="30" hidden="1" customHeight="1" thickBot="1" x14ac:dyDescent="0.3">
      <c r="A631" s="42"/>
      <c r="B631" s="42"/>
      <c r="C631" s="47"/>
      <c r="D631" s="6" t="s">
        <v>66</v>
      </c>
      <c r="E631" s="6" t="s">
        <v>339</v>
      </c>
      <c r="F631" s="12" t="s">
        <v>347</v>
      </c>
      <c r="G631" s="6" t="s">
        <v>11</v>
      </c>
      <c r="H631" s="31">
        <v>32882.879999999997</v>
      </c>
      <c r="I631" s="10">
        <v>42986</v>
      </c>
      <c r="J631" s="7" t="s">
        <v>83</v>
      </c>
    </row>
    <row r="632" spans="1:10" ht="30" hidden="1" customHeight="1" thickBot="1" x14ac:dyDescent="0.3">
      <c r="A632" s="42"/>
      <c r="B632" s="42"/>
      <c r="C632" s="47"/>
      <c r="D632" s="6" t="s">
        <v>349</v>
      </c>
      <c r="E632" s="6" t="s">
        <v>350</v>
      </c>
      <c r="F632" s="12" t="s">
        <v>348</v>
      </c>
      <c r="G632" s="6" t="s">
        <v>11</v>
      </c>
      <c r="H632" s="31">
        <v>32882.879999999997</v>
      </c>
      <c r="I632" s="10">
        <v>42986</v>
      </c>
      <c r="J632" s="7" t="s">
        <v>1102</v>
      </c>
    </row>
    <row r="633" spans="1:10" ht="30" hidden="1" customHeight="1" thickBot="1" x14ac:dyDescent="0.3">
      <c r="A633" s="42"/>
      <c r="B633" s="42"/>
      <c r="C633" s="47"/>
      <c r="D633" s="6" t="s">
        <v>349</v>
      </c>
      <c r="E633" s="6" t="s">
        <v>350</v>
      </c>
      <c r="F633" s="12" t="s">
        <v>351</v>
      </c>
      <c r="G633" s="6" t="s">
        <v>11</v>
      </c>
      <c r="H633" s="31">
        <v>32882.879999999997</v>
      </c>
      <c r="I633" s="10">
        <v>42986</v>
      </c>
      <c r="J633" s="7" t="s">
        <v>39</v>
      </c>
    </row>
    <row r="634" spans="1:10" ht="30" hidden="1" customHeight="1" thickBot="1" x14ac:dyDescent="0.3">
      <c r="A634" s="42"/>
      <c r="B634" s="42"/>
      <c r="C634" s="47"/>
      <c r="D634" s="6" t="s">
        <v>349</v>
      </c>
      <c r="E634" s="6" t="s">
        <v>350</v>
      </c>
      <c r="F634" s="12" t="s">
        <v>352</v>
      </c>
      <c r="G634" s="6" t="s">
        <v>11</v>
      </c>
      <c r="H634" s="31">
        <v>32882.879999999997</v>
      </c>
      <c r="I634" s="10">
        <v>42986</v>
      </c>
      <c r="J634" s="7" t="s">
        <v>39</v>
      </c>
    </row>
    <row r="635" spans="1:10" ht="30" hidden="1" customHeight="1" thickBot="1" x14ac:dyDescent="0.3">
      <c r="A635" s="42"/>
      <c r="B635" s="42"/>
      <c r="C635" s="47"/>
      <c r="D635" s="6" t="s">
        <v>349</v>
      </c>
      <c r="E635" s="6" t="s">
        <v>350</v>
      </c>
      <c r="F635" s="12" t="s">
        <v>353</v>
      </c>
      <c r="G635" s="6" t="s">
        <v>11</v>
      </c>
      <c r="H635" s="31">
        <v>32882.879999999997</v>
      </c>
      <c r="I635" s="10">
        <v>42986</v>
      </c>
      <c r="J635" s="7" t="s">
        <v>39</v>
      </c>
    </row>
    <row r="636" spans="1:10" ht="30" hidden="1" customHeight="1" thickBot="1" x14ac:dyDescent="0.3">
      <c r="A636" s="42"/>
      <c r="B636" s="42"/>
      <c r="C636" s="47"/>
      <c r="D636" s="6" t="s">
        <v>349</v>
      </c>
      <c r="E636" s="6" t="s">
        <v>350</v>
      </c>
      <c r="F636" s="12" t="s">
        <v>355</v>
      </c>
      <c r="G636" s="6" t="s">
        <v>11</v>
      </c>
      <c r="H636" s="31">
        <v>32882.879999999997</v>
      </c>
      <c r="I636" s="10">
        <v>42986</v>
      </c>
      <c r="J636" s="7" t="s">
        <v>354</v>
      </c>
    </row>
    <row r="637" spans="1:10" ht="30" hidden="1" customHeight="1" thickBot="1" x14ac:dyDescent="0.3">
      <c r="A637" s="42"/>
      <c r="B637" s="42"/>
      <c r="C637" s="47"/>
      <c r="D637" s="6" t="s">
        <v>349</v>
      </c>
      <c r="E637" s="6" t="s">
        <v>350</v>
      </c>
      <c r="F637" s="12" t="s">
        <v>356</v>
      </c>
      <c r="G637" s="6" t="s">
        <v>11</v>
      </c>
      <c r="H637" s="31">
        <v>32882.879999999997</v>
      </c>
      <c r="I637" s="10">
        <v>42986</v>
      </c>
      <c r="J637" s="7" t="s">
        <v>354</v>
      </c>
    </row>
    <row r="638" spans="1:10" ht="30" hidden="1" customHeight="1" thickBot="1" x14ac:dyDescent="0.3">
      <c r="A638" s="42"/>
      <c r="B638" s="42"/>
      <c r="C638" s="47"/>
      <c r="D638" s="6" t="s">
        <v>349</v>
      </c>
      <c r="E638" s="6" t="s">
        <v>350</v>
      </c>
      <c r="F638" s="12" t="s">
        <v>357</v>
      </c>
      <c r="G638" s="6" t="s">
        <v>11</v>
      </c>
      <c r="H638" s="31">
        <v>32882.879999999997</v>
      </c>
      <c r="I638" s="10">
        <v>42986</v>
      </c>
      <c r="J638" s="7" t="s">
        <v>354</v>
      </c>
    </row>
    <row r="639" spans="1:10" ht="30" hidden="1" customHeight="1" thickBot="1" x14ac:dyDescent="0.3">
      <c r="A639" s="42"/>
      <c r="B639" s="42"/>
      <c r="C639" s="47"/>
      <c r="D639" s="6" t="s">
        <v>349</v>
      </c>
      <c r="E639" s="6" t="s">
        <v>350</v>
      </c>
      <c r="F639" s="12" t="s">
        <v>274</v>
      </c>
      <c r="G639" s="6" t="s">
        <v>11</v>
      </c>
      <c r="H639" s="31">
        <v>32882.879999999997</v>
      </c>
      <c r="I639" s="10">
        <v>42986</v>
      </c>
      <c r="J639" s="7" t="s">
        <v>354</v>
      </c>
    </row>
    <row r="640" spans="1:10" ht="30" hidden="1" customHeight="1" thickBot="1" x14ac:dyDescent="0.3">
      <c r="A640" s="42"/>
      <c r="B640" s="42"/>
      <c r="C640" s="47"/>
      <c r="D640" s="6" t="s">
        <v>349</v>
      </c>
      <c r="E640" s="6" t="s">
        <v>350</v>
      </c>
      <c r="F640" s="12" t="s">
        <v>358</v>
      </c>
      <c r="G640" s="6" t="s">
        <v>11</v>
      </c>
      <c r="H640" s="31">
        <v>32882.879999999997</v>
      </c>
      <c r="I640" s="10">
        <v>42986</v>
      </c>
      <c r="J640" s="7" t="s">
        <v>354</v>
      </c>
    </row>
    <row r="641" spans="1:10" ht="30" hidden="1" customHeight="1" thickBot="1" x14ac:dyDescent="0.3">
      <c r="A641" s="42"/>
      <c r="B641" s="42"/>
      <c r="C641" s="47"/>
      <c r="D641" s="6" t="s">
        <v>349</v>
      </c>
      <c r="E641" s="6" t="s">
        <v>350</v>
      </c>
      <c r="F641" s="12" t="s">
        <v>359</v>
      </c>
      <c r="G641" s="6" t="s">
        <v>11</v>
      </c>
      <c r="H641" s="31">
        <v>32882.879999999997</v>
      </c>
      <c r="I641" s="10">
        <v>42986</v>
      </c>
      <c r="J641" s="7" t="s">
        <v>360</v>
      </c>
    </row>
    <row r="642" spans="1:10" ht="30" hidden="1" customHeight="1" thickBot="1" x14ac:dyDescent="0.3">
      <c r="A642" s="42"/>
      <c r="B642" s="42"/>
      <c r="C642" s="47"/>
      <c r="D642" s="6" t="s">
        <v>349</v>
      </c>
      <c r="E642" s="6" t="s">
        <v>350</v>
      </c>
      <c r="F642" s="12" t="s">
        <v>21</v>
      </c>
      <c r="G642" s="6" t="s">
        <v>11</v>
      </c>
      <c r="H642" s="31">
        <v>32882.879999999997</v>
      </c>
      <c r="I642" s="10">
        <v>42986</v>
      </c>
      <c r="J642" s="7" t="s">
        <v>361</v>
      </c>
    </row>
    <row r="643" spans="1:10" ht="30" hidden="1" customHeight="1" thickBot="1" x14ac:dyDescent="0.3">
      <c r="A643" s="42"/>
      <c r="B643" s="42"/>
      <c r="C643" s="47"/>
      <c r="D643" s="6" t="s">
        <v>349</v>
      </c>
      <c r="E643" s="6" t="s">
        <v>350</v>
      </c>
      <c r="F643" s="12" t="s">
        <v>362</v>
      </c>
      <c r="G643" s="6" t="s">
        <v>11</v>
      </c>
      <c r="H643" s="31">
        <v>32882.879999999997</v>
      </c>
      <c r="I643" s="10">
        <v>42986</v>
      </c>
      <c r="J643" s="7" t="s">
        <v>39</v>
      </c>
    </row>
    <row r="644" spans="1:10" ht="30" hidden="1" customHeight="1" thickBot="1" x14ac:dyDescent="0.3">
      <c r="A644" s="42"/>
      <c r="B644" s="42"/>
      <c r="C644" s="47"/>
      <c r="D644" s="6" t="s">
        <v>349</v>
      </c>
      <c r="E644" s="6" t="s">
        <v>350</v>
      </c>
      <c r="F644" s="12" t="s">
        <v>363</v>
      </c>
      <c r="G644" s="6" t="s">
        <v>11</v>
      </c>
      <c r="H644" s="31">
        <v>32882.879999999997</v>
      </c>
      <c r="I644" s="10">
        <v>42986</v>
      </c>
      <c r="J644" s="7" t="s">
        <v>181</v>
      </c>
    </row>
    <row r="645" spans="1:10" ht="30" hidden="1" customHeight="1" thickBot="1" x14ac:dyDescent="0.3">
      <c r="A645" s="42"/>
      <c r="B645" s="42"/>
      <c r="C645" s="47"/>
      <c r="D645" s="6" t="s">
        <v>349</v>
      </c>
      <c r="E645" s="6" t="s">
        <v>350</v>
      </c>
      <c r="F645" s="12" t="s">
        <v>364</v>
      </c>
      <c r="G645" s="6" t="s">
        <v>11</v>
      </c>
      <c r="H645" s="31">
        <v>32882.879999999997</v>
      </c>
      <c r="I645" s="10">
        <v>42986</v>
      </c>
      <c r="J645" s="7" t="s">
        <v>23</v>
      </c>
    </row>
    <row r="646" spans="1:10" ht="30" hidden="1" customHeight="1" thickBot="1" x14ac:dyDescent="0.3">
      <c r="A646" s="42"/>
      <c r="B646" s="42"/>
      <c r="C646" s="47"/>
      <c r="D646" s="6" t="s">
        <v>349</v>
      </c>
      <c r="E646" s="6" t="s">
        <v>350</v>
      </c>
      <c r="F646" s="12" t="s">
        <v>21</v>
      </c>
      <c r="G646" s="6" t="s">
        <v>11</v>
      </c>
      <c r="H646" s="31">
        <v>32882.879999999997</v>
      </c>
      <c r="I646" s="10">
        <v>42986</v>
      </c>
      <c r="J646" s="7" t="s">
        <v>23</v>
      </c>
    </row>
    <row r="647" spans="1:10" ht="30" hidden="1" customHeight="1" thickBot="1" x14ac:dyDescent="0.3">
      <c r="A647" s="42"/>
      <c r="B647" s="42"/>
      <c r="C647" s="47"/>
      <c r="D647" s="6" t="s">
        <v>349</v>
      </c>
      <c r="E647" s="6" t="s">
        <v>350</v>
      </c>
      <c r="F647" s="12" t="s">
        <v>21</v>
      </c>
      <c r="G647" s="6" t="s">
        <v>11</v>
      </c>
      <c r="H647" s="31">
        <v>32882.879999999997</v>
      </c>
      <c r="I647" s="10">
        <v>42986</v>
      </c>
      <c r="J647" s="7" t="s">
        <v>23</v>
      </c>
    </row>
    <row r="648" spans="1:10" ht="30" hidden="1" customHeight="1" thickBot="1" x14ac:dyDescent="0.3">
      <c r="A648" s="42"/>
      <c r="B648" s="42"/>
      <c r="C648" s="47"/>
      <c r="D648" s="6" t="s">
        <v>349</v>
      </c>
      <c r="E648" s="6" t="s">
        <v>350</v>
      </c>
      <c r="F648" s="12" t="s">
        <v>21</v>
      </c>
      <c r="G648" s="6" t="s">
        <v>11</v>
      </c>
      <c r="H648" s="31">
        <v>32882.879999999997</v>
      </c>
      <c r="I648" s="10">
        <v>42986</v>
      </c>
      <c r="J648" s="7" t="s">
        <v>23</v>
      </c>
    </row>
    <row r="649" spans="1:10" ht="30" hidden="1" customHeight="1" thickBot="1" x14ac:dyDescent="0.3">
      <c r="A649" s="42"/>
      <c r="B649" s="42"/>
      <c r="C649" s="47"/>
      <c r="D649" s="6" t="s">
        <v>349</v>
      </c>
      <c r="E649" s="6" t="s">
        <v>350</v>
      </c>
      <c r="F649" s="12" t="s">
        <v>21</v>
      </c>
      <c r="G649" s="6" t="s">
        <v>11</v>
      </c>
      <c r="H649" s="31">
        <v>32882.879999999997</v>
      </c>
      <c r="I649" s="10">
        <v>42986</v>
      </c>
      <c r="J649" s="7" t="s">
        <v>23</v>
      </c>
    </row>
    <row r="650" spans="1:10" ht="30" hidden="1" customHeight="1" thickBot="1" x14ac:dyDescent="0.3">
      <c r="A650" s="42"/>
      <c r="B650" s="42"/>
      <c r="C650" s="47"/>
      <c r="D650" s="6" t="s">
        <v>349</v>
      </c>
      <c r="E650" s="6" t="s">
        <v>350</v>
      </c>
      <c r="F650" s="12" t="s">
        <v>21</v>
      </c>
      <c r="G650" s="6" t="s">
        <v>11</v>
      </c>
      <c r="H650" s="31">
        <v>32882.879999999997</v>
      </c>
      <c r="I650" s="10">
        <v>42986</v>
      </c>
      <c r="J650" s="7" t="s">
        <v>23</v>
      </c>
    </row>
    <row r="651" spans="1:10" ht="30" hidden="1" customHeight="1" thickBot="1" x14ac:dyDescent="0.3">
      <c r="A651" s="42"/>
      <c r="B651" s="42"/>
      <c r="C651" s="47"/>
      <c r="D651" s="6" t="s">
        <v>349</v>
      </c>
      <c r="E651" s="6" t="s">
        <v>350</v>
      </c>
      <c r="F651" s="12" t="s">
        <v>365</v>
      </c>
      <c r="G651" s="6" t="s">
        <v>11</v>
      </c>
      <c r="H651" s="31">
        <v>32882.879999999997</v>
      </c>
      <c r="I651" s="10">
        <v>42986</v>
      </c>
      <c r="J651" s="7" t="s">
        <v>166</v>
      </c>
    </row>
    <row r="652" spans="1:10" ht="30" hidden="1" customHeight="1" thickBot="1" x14ac:dyDescent="0.3">
      <c r="A652" s="42"/>
      <c r="B652" s="42"/>
      <c r="C652" s="47"/>
      <c r="D652" s="6" t="s">
        <v>349</v>
      </c>
      <c r="E652" s="6" t="s">
        <v>350</v>
      </c>
      <c r="F652" s="12" t="s">
        <v>366</v>
      </c>
      <c r="G652" s="6" t="s">
        <v>64</v>
      </c>
      <c r="H652" s="31">
        <v>32882.879999999997</v>
      </c>
      <c r="I652" s="10">
        <v>42986</v>
      </c>
      <c r="J652" s="7" t="s">
        <v>65</v>
      </c>
    </row>
    <row r="653" spans="1:10" ht="30" hidden="1" customHeight="1" thickBot="1" x14ac:dyDescent="0.3">
      <c r="A653" s="42"/>
      <c r="B653" s="42"/>
      <c r="C653" s="47"/>
      <c r="D653" s="6" t="s">
        <v>349</v>
      </c>
      <c r="E653" s="6" t="s">
        <v>350</v>
      </c>
      <c r="F653" s="12" t="s">
        <v>368</v>
      </c>
      <c r="G653" s="6" t="s">
        <v>367</v>
      </c>
      <c r="H653" s="31">
        <v>32882.879999999997</v>
      </c>
      <c r="I653" s="10">
        <v>42986</v>
      </c>
      <c r="J653" s="7" t="s">
        <v>367</v>
      </c>
    </row>
    <row r="654" spans="1:10" ht="30" hidden="1" customHeight="1" thickBot="1" x14ac:dyDescent="0.3">
      <c r="A654" s="42"/>
      <c r="B654" s="42"/>
      <c r="C654" s="47"/>
      <c r="D654" s="6" t="s">
        <v>249</v>
      </c>
      <c r="E654" s="6" t="s">
        <v>248</v>
      </c>
      <c r="F654" s="12" t="s">
        <v>21</v>
      </c>
      <c r="G654" s="6" t="s">
        <v>11</v>
      </c>
      <c r="H654" s="31">
        <v>3510.5</v>
      </c>
      <c r="I654" s="10">
        <v>43020</v>
      </c>
      <c r="J654" s="7" t="s">
        <v>174</v>
      </c>
    </row>
    <row r="655" spans="1:10" ht="30" hidden="1" customHeight="1" thickBot="1" x14ac:dyDescent="0.3">
      <c r="A655" s="42"/>
      <c r="B655" s="42"/>
      <c r="C655" s="47"/>
      <c r="D655" s="6" t="s">
        <v>249</v>
      </c>
      <c r="E655" s="6" t="s">
        <v>248</v>
      </c>
      <c r="F655" s="12" t="s">
        <v>21</v>
      </c>
      <c r="G655" s="6" t="s">
        <v>11</v>
      </c>
      <c r="H655" s="31">
        <v>3510.5</v>
      </c>
      <c r="I655" s="10">
        <v>43020</v>
      </c>
      <c r="J655" s="7" t="s">
        <v>174</v>
      </c>
    </row>
    <row r="656" spans="1:10" ht="30" hidden="1" customHeight="1" thickBot="1" x14ac:dyDescent="0.3">
      <c r="A656" s="42"/>
      <c r="B656" s="42"/>
      <c r="C656" s="47"/>
      <c r="D656" s="6" t="s">
        <v>249</v>
      </c>
      <c r="E656" s="6" t="s">
        <v>248</v>
      </c>
      <c r="F656" s="12" t="s">
        <v>21</v>
      </c>
      <c r="G656" s="6" t="s">
        <v>11</v>
      </c>
      <c r="H656" s="31">
        <v>3510.5</v>
      </c>
      <c r="I656" s="10">
        <v>43020</v>
      </c>
      <c r="J656" s="7" t="s">
        <v>174</v>
      </c>
    </row>
    <row r="657" spans="1:10" ht="30" hidden="1" customHeight="1" thickBot="1" x14ac:dyDescent="0.3">
      <c r="A657" s="42"/>
      <c r="B657" s="42"/>
      <c r="C657" s="47"/>
      <c r="D657" s="6" t="s">
        <v>33</v>
      </c>
      <c r="E657" s="6" t="s">
        <v>250</v>
      </c>
      <c r="F657" s="12" t="s">
        <v>21</v>
      </c>
      <c r="G657" s="6" t="s">
        <v>11</v>
      </c>
      <c r="H657" s="31">
        <v>3799.6</v>
      </c>
      <c r="I657" s="10">
        <v>43020</v>
      </c>
      <c r="J657" s="7" t="s">
        <v>174</v>
      </c>
    </row>
    <row r="658" spans="1:10" ht="30" hidden="1" customHeight="1" thickBot="1" x14ac:dyDescent="0.3">
      <c r="A658" s="42"/>
      <c r="B658" s="42"/>
      <c r="C658" s="47"/>
      <c r="D658" s="6" t="s">
        <v>249</v>
      </c>
      <c r="E658" s="6" t="s">
        <v>248</v>
      </c>
      <c r="F658" s="12" t="s">
        <v>21</v>
      </c>
      <c r="G658" s="6" t="s">
        <v>11</v>
      </c>
      <c r="H658" s="31">
        <v>3510.5</v>
      </c>
      <c r="I658" s="10">
        <v>43020</v>
      </c>
      <c r="J658" s="7" t="s">
        <v>144</v>
      </c>
    </row>
    <row r="659" spans="1:10" ht="30" hidden="1" customHeight="1" thickBot="1" x14ac:dyDescent="0.3">
      <c r="A659" s="42"/>
      <c r="B659" s="42"/>
      <c r="C659" s="47"/>
      <c r="D659" s="6" t="s">
        <v>10</v>
      </c>
      <c r="E659" s="6" t="s">
        <v>207</v>
      </c>
      <c r="F659" s="12" t="s">
        <v>21</v>
      </c>
      <c r="G659" s="6" t="s">
        <v>11</v>
      </c>
      <c r="H659" s="31">
        <v>7500.46</v>
      </c>
      <c r="I659" s="10">
        <v>43021</v>
      </c>
      <c r="J659" s="7" t="s">
        <v>167</v>
      </c>
    </row>
    <row r="660" spans="1:10" ht="30" hidden="1" customHeight="1" thickBot="1" x14ac:dyDescent="0.3">
      <c r="A660" s="42"/>
      <c r="B660" s="42"/>
      <c r="C660" s="47"/>
      <c r="D660" s="6" t="s">
        <v>10</v>
      </c>
      <c r="E660" s="6" t="s">
        <v>207</v>
      </c>
      <c r="F660" s="12" t="s">
        <v>21</v>
      </c>
      <c r="G660" s="6" t="s">
        <v>11</v>
      </c>
      <c r="H660" s="31">
        <v>7500.46</v>
      </c>
      <c r="I660" s="10">
        <v>43021</v>
      </c>
      <c r="J660" s="7" t="s">
        <v>167</v>
      </c>
    </row>
    <row r="661" spans="1:10" ht="30" hidden="1" customHeight="1" thickBot="1" x14ac:dyDescent="0.3">
      <c r="A661" s="42"/>
      <c r="B661" s="42"/>
      <c r="C661" s="47"/>
      <c r="D661" s="6" t="s">
        <v>10</v>
      </c>
      <c r="E661" s="6" t="s">
        <v>207</v>
      </c>
      <c r="F661" s="12" t="s">
        <v>21</v>
      </c>
      <c r="G661" s="6" t="s">
        <v>11</v>
      </c>
      <c r="H661" s="31">
        <v>7500.46</v>
      </c>
      <c r="I661" s="10">
        <v>43021</v>
      </c>
      <c r="J661" s="7" t="s">
        <v>167</v>
      </c>
    </row>
    <row r="662" spans="1:10" ht="30" hidden="1" customHeight="1" thickBot="1" x14ac:dyDescent="0.3">
      <c r="A662" s="42"/>
      <c r="B662" s="42"/>
      <c r="C662" s="47"/>
      <c r="D662" s="6" t="s">
        <v>10</v>
      </c>
      <c r="E662" s="6" t="s">
        <v>207</v>
      </c>
      <c r="F662" s="12" t="s">
        <v>21</v>
      </c>
      <c r="G662" s="6" t="s">
        <v>11</v>
      </c>
      <c r="H662" s="31">
        <v>7500.46</v>
      </c>
      <c r="I662" s="10">
        <v>43021</v>
      </c>
      <c r="J662" s="7" t="s">
        <v>167</v>
      </c>
    </row>
    <row r="663" spans="1:10" ht="30" hidden="1" customHeight="1" thickBot="1" x14ac:dyDescent="0.3">
      <c r="A663" s="42"/>
      <c r="B663" s="42"/>
      <c r="C663" s="47"/>
      <c r="D663" s="6" t="s">
        <v>10</v>
      </c>
      <c r="E663" s="6" t="s">
        <v>207</v>
      </c>
      <c r="F663" s="12" t="s">
        <v>21</v>
      </c>
      <c r="G663" s="6" t="s">
        <v>11</v>
      </c>
      <c r="H663" s="31">
        <v>7500.46</v>
      </c>
      <c r="I663" s="10">
        <v>43021</v>
      </c>
      <c r="J663" s="7" t="s">
        <v>167</v>
      </c>
    </row>
    <row r="664" spans="1:10" ht="30" hidden="1" customHeight="1" thickBot="1" x14ac:dyDescent="0.3">
      <c r="A664" s="42"/>
      <c r="B664" s="42"/>
      <c r="C664" s="47"/>
      <c r="D664" s="6" t="s">
        <v>10</v>
      </c>
      <c r="E664" s="6" t="s">
        <v>207</v>
      </c>
      <c r="F664" s="12" t="s">
        <v>21</v>
      </c>
      <c r="G664" s="6" t="s">
        <v>11</v>
      </c>
      <c r="H664" s="31">
        <v>7500.46</v>
      </c>
      <c r="I664" s="10">
        <v>43021</v>
      </c>
      <c r="J664" s="7" t="s">
        <v>167</v>
      </c>
    </row>
    <row r="665" spans="1:10" ht="30" hidden="1" customHeight="1" thickBot="1" x14ac:dyDescent="0.3">
      <c r="A665" s="42"/>
      <c r="B665" s="42"/>
      <c r="C665" s="47"/>
      <c r="D665" s="6" t="s">
        <v>10</v>
      </c>
      <c r="E665" s="6" t="s">
        <v>207</v>
      </c>
      <c r="F665" s="12" t="s">
        <v>21</v>
      </c>
      <c r="G665" s="6" t="s">
        <v>11</v>
      </c>
      <c r="H665" s="31">
        <v>7500.46</v>
      </c>
      <c r="I665" s="10">
        <v>43021</v>
      </c>
      <c r="J665" s="7" t="s">
        <v>167</v>
      </c>
    </row>
    <row r="666" spans="1:10" ht="30" hidden="1" customHeight="1" thickBot="1" x14ac:dyDescent="0.3">
      <c r="A666" s="42"/>
      <c r="B666" s="42"/>
      <c r="C666" s="47"/>
      <c r="D666" s="6" t="s">
        <v>10</v>
      </c>
      <c r="E666" s="6" t="s">
        <v>207</v>
      </c>
      <c r="F666" s="12" t="s">
        <v>21</v>
      </c>
      <c r="G666" s="6" t="s">
        <v>11</v>
      </c>
      <c r="H666" s="31">
        <v>7500.46</v>
      </c>
      <c r="I666" s="10">
        <v>43021</v>
      </c>
      <c r="J666" s="7" t="s">
        <v>167</v>
      </c>
    </row>
    <row r="667" spans="1:10" ht="30" hidden="1" customHeight="1" thickBot="1" x14ac:dyDescent="0.3">
      <c r="A667" s="42"/>
      <c r="B667" s="42"/>
      <c r="C667" s="47"/>
      <c r="D667" s="6" t="s">
        <v>10</v>
      </c>
      <c r="E667" s="6" t="s">
        <v>207</v>
      </c>
      <c r="F667" s="12" t="s">
        <v>21</v>
      </c>
      <c r="G667" s="6" t="s">
        <v>11</v>
      </c>
      <c r="H667" s="31">
        <v>7500.46</v>
      </c>
      <c r="I667" s="10">
        <v>43021</v>
      </c>
      <c r="J667" s="7" t="s">
        <v>167</v>
      </c>
    </row>
    <row r="668" spans="1:10" ht="30" hidden="1" customHeight="1" thickBot="1" x14ac:dyDescent="0.3">
      <c r="A668" s="42"/>
      <c r="B668" s="42"/>
      <c r="C668" s="47"/>
      <c r="D668" s="6" t="s">
        <v>10</v>
      </c>
      <c r="E668" s="6" t="s">
        <v>207</v>
      </c>
      <c r="F668" s="12" t="s">
        <v>21</v>
      </c>
      <c r="G668" s="6" t="s">
        <v>11</v>
      </c>
      <c r="H668" s="31">
        <v>7500.46</v>
      </c>
      <c r="I668" s="10">
        <v>43021</v>
      </c>
      <c r="J668" s="7" t="s">
        <v>167</v>
      </c>
    </row>
    <row r="669" spans="1:10" ht="30" hidden="1" customHeight="1" thickBot="1" x14ac:dyDescent="0.3">
      <c r="A669" s="42"/>
      <c r="B669" s="42"/>
      <c r="C669" s="47"/>
      <c r="D669" s="6" t="s">
        <v>216</v>
      </c>
      <c r="E669" s="6" t="s">
        <v>21</v>
      </c>
      <c r="F669" s="12" t="s">
        <v>21</v>
      </c>
      <c r="G669" s="6" t="s">
        <v>11</v>
      </c>
      <c r="H669" s="31">
        <v>5898.82</v>
      </c>
      <c r="I669" s="10">
        <v>43054</v>
      </c>
      <c r="J669" s="7" t="s">
        <v>167</v>
      </c>
    </row>
    <row r="670" spans="1:10" ht="30" hidden="1" customHeight="1" thickBot="1" x14ac:dyDescent="0.3">
      <c r="A670" s="42"/>
      <c r="B670" s="42"/>
      <c r="C670" s="47"/>
      <c r="D670" s="6" t="s">
        <v>217</v>
      </c>
      <c r="E670" s="6" t="s">
        <v>218</v>
      </c>
      <c r="F670" s="12" t="s">
        <v>21</v>
      </c>
      <c r="G670" s="6" t="s">
        <v>11</v>
      </c>
      <c r="H670" s="31">
        <v>13682.1</v>
      </c>
      <c r="I670" s="10">
        <v>43054</v>
      </c>
      <c r="J670" s="7" t="s">
        <v>167</v>
      </c>
    </row>
    <row r="671" spans="1:10" ht="30" hidden="1" customHeight="1" thickBot="1" x14ac:dyDescent="0.3">
      <c r="A671" s="42"/>
      <c r="B671" s="42"/>
      <c r="C671" s="47"/>
      <c r="D671" s="6" t="s">
        <v>220</v>
      </c>
      <c r="E671" s="6" t="s">
        <v>219</v>
      </c>
      <c r="F671" s="12" t="s">
        <v>21</v>
      </c>
      <c r="G671" s="6" t="s">
        <v>11</v>
      </c>
      <c r="H671" s="31">
        <v>21122</v>
      </c>
      <c r="I671" s="10">
        <v>43054</v>
      </c>
      <c r="J671" s="7" t="s">
        <v>167</v>
      </c>
    </row>
    <row r="672" spans="1:10" ht="30" hidden="1" customHeight="1" thickBot="1" x14ac:dyDescent="0.3">
      <c r="A672" s="42"/>
      <c r="B672" s="42"/>
      <c r="C672" s="47"/>
      <c r="D672" s="6" t="s">
        <v>221</v>
      </c>
      <c r="E672" s="6" t="s">
        <v>222</v>
      </c>
      <c r="F672" s="12" t="s">
        <v>224</v>
      </c>
      <c r="G672" s="6" t="s">
        <v>11</v>
      </c>
      <c r="H672" s="31">
        <v>7864.7</v>
      </c>
      <c r="I672" s="10">
        <v>43054</v>
      </c>
      <c r="J672" s="7" t="s">
        <v>167</v>
      </c>
    </row>
    <row r="673" spans="1:10" ht="30" hidden="1" customHeight="1" thickBot="1" x14ac:dyDescent="0.3">
      <c r="A673" s="42"/>
      <c r="B673" s="42"/>
      <c r="C673" s="47"/>
      <c r="D673" s="6" t="s">
        <v>221</v>
      </c>
      <c r="E673" s="6" t="s">
        <v>222</v>
      </c>
      <c r="F673" s="12" t="s">
        <v>223</v>
      </c>
      <c r="G673" s="6" t="s">
        <v>11</v>
      </c>
      <c r="H673" s="31">
        <v>7864.7</v>
      </c>
      <c r="I673" s="10">
        <v>43054</v>
      </c>
      <c r="J673" s="7" t="s">
        <v>167</v>
      </c>
    </row>
    <row r="674" spans="1:10" ht="30" hidden="1" customHeight="1" thickBot="1" x14ac:dyDescent="0.3">
      <c r="A674" s="42"/>
      <c r="B674" s="42"/>
      <c r="C674" s="47"/>
      <c r="D674" s="6" t="s">
        <v>225</v>
      </c>
      <c r="E674" s="6" t="s">
        <v>226</v>
      </c>
      <c r="F674" s="12" t="s">
        <v>21</v>
      </c>
      <c r="G674" s="6" t="s">
        <v>11</v>
      </c>
      <c r="H674" s="31">
        <v>188682</v>
      </c>
      <c r="I674" s="10">
        <v>43054</v>
      </c>
      <c r="J674" s="7" t="s">
        <v>167</v>
      </c>
    </row>
    <row r="675" spans="1:10" ht="30" hidden="1" customHeight="1" thickBot="1" x14ac:dyDescent="0.3">
      <c r="A675" s="42"/>
      <c r="B675" s="42"/>
      <c r="C675" s="47"/>
      <c r="D675" s="6" t="s">
        <v>225</v>
      </c>
      <c r="E675" s="6" t="s">
        <v>226</v>
      </c>
      <c r="F675" s="12" t="s">
        <v>21</v>
      </c>
      <c r="G675" s="6" t="s">
        <v>11</v>
      </c>
      <c r="H675" s="31">
        <v>188682</v>
      </c>
      <c r="I675" s="10">
        <v>43054</v>
      </c>
      <c r="J675" s="7" t="s">
        <v>167</v>
      </c>
    </row>
    <row r="676" spans="1:10" ht="30" hidden="1" customHeight="1" thickBot="1" x14ac:dyDescent="0.3">
      <c r="A676" s="42"/>
      <c r="B676" s="42"/>
      <c r="C676" s="47"/>
      <c r="D676" s="6" t="s">
        <v>227</v>
      </c>
      <c r="E676" s="6" t="s">
        <v>228</v>
      </c>
      <c r="F676" s="12" t="s">
        <v>21</v>
      </c>
      <c r="G676" s="6" t="s">
        <v>11</v>
      </c>
      <c r="H676" s="31">
        <v>106198.82</v>
      </c>
      <c r="I676" s="10">
        <v>43054</v>
      </c>
      <c r="J676" s="7" t="s">
        <v>167</v>
      </c>
    </row>
    <row r="677" spans="1:10" ht="30" hidden="1" customHeight="1" thickBot="1" x14ac:dyDescent="0.3">
      <c r="A677" s="42"/>
      <c r="B677" s="42"/>
      <c r="C677" s="47"/>
      <c r="D677" s="6" t="s">
        <v>229</v>
      </c>
      <c r="E677" s="6" t="s">
        <v>230</v>
      </c>
      <c r="F677" s="12" t="s">
        <v>21</v>
      </c>
      <c r="G677" s="6" t="s">
        <v>11</v>
      </c>
      <c r="H677" s="31">
        <v>88500</v>
      </c>
      <c r="I677" s="10">
        <v>43054</v>
      </c>
      <c r="J677" s="7" t="s">
        <v>167</v>
      </c>
    </row>
    <row r="678" spans="1:10" ht="30" hidden="1" customHeight="1" thickBot="1" x14ac:dyDescent="0.3">
      <c r="A678" s="42"/>
      <c r="B678" s="42"/>
      <c r="C678" s="47"/>
      <c r="D678" s="6" t="s">
        <v>233</v>
      </c>
      <c r="E678" s="6" t="s">
        <v>234</v>
      </c>
      <c r="F678" s="12" t="s">
        <v>231</v>
      </c>
      <c r="G678" s="6" t="s">
        <v>11</v>
      </c>
      <c r="H678" s="31">
        <v>65438.080000000002</v>
      </c>
      <c r="I678" s="10">
        <v>43054</v>
      </c>
      <c r="J678" s="7" t="s">
        <v>167</v>
      </c>
    </row>
    <row r="679" spans="1:10" ht="30" hidden="1" customHeight="1" thickBot="1" x14ac:dyDescent="0.3">
      <c r="A679" s="42"/>
      <c r="B679" s="42"/>
      <c r="C679" s="47"/>
      <c r="D679" s="6" t="s">
        <v>233</v>
      </c>
      <c r="E679" s="6" t="s">
        <v>234</v>
      </c>
      <c r="F679" s="12" t="s">
        <v>232</v>
      </c>
      <c r="G679" s="6" t="s">
        <v>11</v>
      </c>
      <c r="H679" s="31">
        <v>65438.080000000002</v>
      </c>
      <c r="I679" s="10">
        <v>43054</v>
      </c>
      <c r="J679" s="7" t="s">
        <v>167</v>
      </c>
    </row>
    <row r="680" spans="1:10" ht="30" hidden="1" customHeight="1" thickBot="1" x14ac:dyDescent="0.3">
      <c r="A680" s="42"/>
      <c r="B680" s="42"/>
      <c r="C680" s="47"/>
      <c r="D680" s="6" t="s">
        <v>235</v>
      </c>
      <c r="E680" s="6" t="s">
        <v>236</v>
      </c>
      <c r="F680" s="12" t="s">
        <v>237</v>
      </c>
      <c r="G680" s="6" t="s">
        <v>11</v>
      </c>
      <c r="H680" s="31">
        <v>120945.28</v>
      </c>
      <c r="I680" s="10">
        <v>43054</v>
      </c>
      <c r="J680" s="7" t="s">
        <v>167</v>
      </c>
    </row>
    <row r="681" spans="1:10" ht="30" hidden="1" customHeight="1" thickBot="1" x14ac:dyDescent="0.3">
      <c r="A681" s="42"/>
      <c r="B681" s="42"/>
      <c r="C681" s="47"/>
      <c r="D681" s="6" t="s">
        <v>235</v>
      </c>
      <c r="E681" s="6" t="s">
        <v>236</v>
      </c>
      <c r="F681" s="12" t="s">
        <v>238</v>
      </c>
      <c r="G681" s="6" t="s">
        <v>11</v>
      </c>
      <c r="H681" s="31">
        <v>120945.28</v>
      </c>
      <c r="I681" s="10">
        <v>43054</v>
      </c>
      <c r="J681" s="7" t="s">
        <v>167</v>
      </c>
    </row>
    <row r="682" spans="1:10" ht="30" hidden="1" customHeight="1" thickBot="1" x14ac:dyDescent="0.3">
      <c r="A682" s="42"/>
      <c r="B682" s="42"/>
      <c r="C682" s="47"/>
      <c r="D682" s="6" t="s">
        <v>239</v>
      </c>
      <c r="E682" s="6" t="s">
        <v>240</v>
      </c>
      <c r="F682" s="12" t="s">
        <v>21</v>
      </c>
      <c r="G682" s="6" t="s">
        <v>11</v>
      </c>
      <c r="H682" s="31">
        <v>24270.240000000002</v>
      </c>
      <c r="I682" s="10">
        <v>43054</v>
      </c>
      <c r="J682" s="7" t="s">
        <v>167</v>
      </c>
    </row>
    <row r="683" spans="1:10" ht="30" hidden="1" customHeight="1" thickBot="1" x14ac:dyDescent="0.3">
      <c r="A683" s="42"/>
      <c r="B683" s="42"/>
      <c r="C683" s="47"/>
      <c r="D683" s="6" t="s">
        <v>241</v>
      </c>
      <c r="E683" s="6" t="s">
        <v>242</v>
      </c>
      <c r="F683" s="12" t="s">
        <v>21</v>
      </c>
      <c r="G683" s="6" t="s">
        <v>11</v>
      </c>
      <c r="H683" s="31">
        <v>57206.400000000001</v>
      </c>
      <c r="I683" s="10">
        <v>43054</v>
      </c>
      <c r="J683" s="7" t="s">
        <v>167</v>
      </c>
    </row>
    <row r="684" spans="1:10" ht="30" hidden="1" customHeight="1" thickBot="1" x14ac:dyDescent="0.3">
      <c r="A684" s="42"/>
      <c r="B684" s="42"/>
      <c r="C684" s="47"/>
      <c r="D684" s="6" t="s">
        <v>48</v>
      </c>
      <c r="E684" s="6" t="s">
        <v>243</v>
      </c>
      <c r="F684" s="12" t="s">
        <v>244</v>
      </c>
      <c r="G684" s="6" t="s">
        <v>11</v>
      </c>
      <c r="H684" s="31">
        <v>42716</v>
      </c>
      <c r="I684" s="10">
        <v>43054</v>
      </c>
      <c r="J684" s="7" t="s">
        <v>167</v>
      </c>
    </row>
    <row r="685" spans="1:10" ht="30" hidden="1" customHeight="1" thickBot="1" x14ac:dyDescent="0.3">
      <c r="A685" s="42"/>
      <c r="B685" s="42"/>
      <c r="C685" s="47"/>
      <c r="D685" s="6" t="s">
        <v>33</v>
      </c>
      <c r="E685" s="6" t="s">
        <v>245</v>
      </c>
      <c r="F685" s="12" t="s">
        <v>21</v>
      </c>
      <c r="G685" s="6" t="s">
        <v>11</v>
      </c>
      <c r="H685" s="31">
        <v>8542.81</v>
      </c>
      <c r="I685" s="10">
        <v>43054</v>
      </c>
      <c r="J685" s="7" t="s">
        <v>167</v>
      </c>
    </row>
    <row r="686" spans="1:10" ht="30" hidden="1" customHeight="1" thickBot="1" x14ac:dyDescent="0.3">
      <c r="A686" s="42"/>
      <c r="B686" s="42"/>
      <c r="C686" s="47"/>
      <c r="D686" s="6" t="s">
        <v>33</v>
      </c>
      <c r="E686" s="6" t="s">
        <v>245</v>
      </c>
      <c r="F686" s="12" t="s">
        <v>21</v>
      </c>
      <c r="G686" s="6" t="s">
        <v>11</v>
      </c>
      <c r="H686" s="31">
        <v>8542.81</v>
      </c>
      <c r="I686" s="10">
        <v>43054</v>
      </c>
      <c r="J686" s="7" t="s">
        <v>167</v>
      </c>
    </row>
    <row r="687" spans="1:10" ht="30" hidden="1" customHeight="1" thickBot="1" x14ac:dyDescent="0.3">
      <c r="A687" s="42"/>
      <c r="B687" s="42"/>
      <c r="C687" s="47"/>
      <c r="D687" s="6" t="s">
        <v>33</v>
      </c>
      <c r="E687" s="6" t="s">
        <v>245</v>
      </c>
      <c r="F687" s="12" t="s">
        <v>21</v>
      </c>
      <c r="G687" s="6" t="s">
        <v>11</v>
      </c>
      <c r="H687" s="31">
        <v>8542.81</v>
      </c>
      <c r="I687" s="10">
        <v>43054</v>
      </c>
      <c r="J687" s="7" t="s">
        <v>167</v>
      </c>
    </row>
    <row r="688" spans="1:10" ht="30" hidden="1" customHeight="1" thickBot="1" x14ac:dyDescent="0.3">
      <c r="A688" s="42"/>
      <c r="B688" s="42"/>
      <c r="C688" s="47"/>
      <c r="D688" s="6" t="s">
        <v>33</v>
      </c>
      <c r="E688" s="6" t="s">
        <v>245</v>
      </c>
      <c r="F688" s="12" t="s">
        <v>21</v>
      </c>
      <c r="G688" s="6" t="s">
        <v>11</v>
      </c>
      <c r="H688" s="31">
        <v>8542.81</v>
      </c>
      <c r="I688" s="10">
        <v>43054</v>
      </c>
      <c r="J688" s="7" t="s">
        <v>167</v>
      </c>
    </row>
    <row r="689" spans="1:10" ht="30" hidden="1" customHeight="1" thickBot="1" x14ac:dyDescent="0.3">
      <c r="A689" s="42"/>
      <c r="B689" s="42"/>
      <c r="C689" s="47"/>
      <c r="D689" s="6" t="s">
        <v>33</v>
      </c>
      <c r="E689" s="6" t="s">
        <v>245</v>
      </c>
      <c r="F689" s="12" t="s">
        <v>21</v>
      </c>
      <c r="G689" s="6" t="s">
        <v>11</v>
      </c>
      <c r="H689" s="31">
        <v>8542.81</v>
      </c>
      <c r="I689" s="10">
        <v>43054</v>
      </c>
      <c r="J689" s="7" t="s">
        <v>167</v>
      </c>
    </row>
    <row r="690" spans="1:10" ht="30" hidden="1" customHeight="1" thickBot="1" x14ac:dyDescent="0.3">
      <c r="A690" s="42"/>
      <c r="B690" s="42"/>
      <c r="C690" s="47"/>
      <c r="D690" s="6" t="s">
        <v>246</v>
      </c>
      <c r="E690" s="6" t="s">
        <v>247</v>
      </c>
      <c r="F690" s="12" t="s">
        <v>21</v>
      </c>
      <c r="G690" s="6" t="s">
        <v>11</v>
      </c>
      <c r="H690" s="31">
        <v>5305.28</v>
      </c>
      <c r="I690" s="10">
        <v>43054</v>
      </c>
      <c r="J690" s="7" t="s">
        <v>167</v>
      </c>
    </row>
    <row r="691" spans="1:10" ht="30" hidden="1" customHeight="1" thickBot="1" x14ac:dyDescent="0.3">
      <c r="A691" s="42"/>
      <c r="B691" s="42"/>
      <c r="C691" s="47"/>
      <c r="D691" s="6" t="s">
        <v>246</v>
      </c>
      <c r="E691" s="6" t="s">
        <v>247</v>
      </c>
      <c r="F691" s="12" t="s">
        <v>21</v>
      </c>
      <c r="G691" s="6" t="s">
        <v>11</v>
      </c>
      <c r="H691" s="31">
        <v>5305.28</v>
      </c>
      <c r="I691" s="10">
        <v>43054</v>
      </c>
      <c r="J691" s="7" t="s">
        <v>167</v>
      </c>
    </row>
    <row r="692" spans="1:10" ht="30" hidden="1" customHeight="1" thickBot="1" x14ac:dyDescent="0.3">
      <c r="A692" s="42"/>
      <c r="B692" s="42"/>
      <c r="C692" s="47"/>
      <c r="D692" s="6" t="s">
        <v>160</v>
      </c>
      <c r="E692" s="6" t="s">
        <v>206</v>
      </c>
      <c r="F692" s="12" t="s">
        <v>21</v>
      </c>
      <c r="G692" s="6" t="s">
        <v>11</v>
      </c>
      <c r="H692" s="31">
        <v>5295</v>
      </c>
      <c r="I692" s="10">
        <v>43134</v>
      </c>
      <c r="J692" s="7" t="s">
        <v>174</v>
      </c>
    </row>
    <row r="693" spans="1:10" ht="30" hidden="1" customHeight="1" thickBot="1" x14ac:dyDescent="0.3">
      <c r="A693" s="42"/>
      <c r="B693" s="42"/>
      <c r="C693" s="47"/>
      <c r="D693" s="6" t="s">
        <v>204</v>
      </c>
      <c r="E693" s="6" t="s">
        <v>205</v>
      </c>
      <c r="F693" s="12" t="s">
        <v>21</v>
      </c>
      <c r="G693" s="6" t="s">
        <v>11</v>
      </c>
      <c r="H693" s="31">
        <v>9440</v>
      </c>
      <c r="I693" s="10">
        <v>43229</v>
      </c>
      <c r="J693" s="7" t="s">
        <v>23</v>
      </c>
    </row>
    <row r="694" spans="1:10" ht="30" hidden="1" customHeight="1" thickBot="1" x14ac:dyDescent="0.3">
      <c r="A694" s="42"/>
      <c r="B694" s="42"/>
      <c r="C694" s="47"/>
      <c r="D694" s="6" t="s">
        <v>204</v>
      </c>
      <c r="E694" s="6" t="s">
        <v>205</v>
      </c>
      <c r="F694" s="12" t="s">
        <v>21</v>
      </c>
      <c r="G694" s="6" t="s">
        <v>11</v>
      </c>
      <c r="H694" s="31">
        <v>9440</v>
      </c>
      <c r="I694" s="10">
        <v>43229</v>
      </c>
      <c r="J694" s="7" t="s">
        <v>23</v>
      </c>
    </row>
    <row r="695" spans="1:10" ht="30" hidden="1" customHeight="1" thickBot="1" x14ac:dyDescent="0.3">
      <c r="A695" s="42"/>
      <c r="B695" s="42"/>
      <c r="C695" s="47"/>
      <c r="D695" s="6" t="s">
        <v>204</v>
      </c>
      <c r="E695" s="6" t="s">
        <v>205</v>
      </c>
      <c r="F695" s="12" t="s">
        <v>21</v>
      </c>
      <c r="G695" s="6" t="s">
        <v>11</v>
      </c>
      <c r="H695" s="31">
        <v>9440</v>
      </c>
      <c r="I695" s="10">
        <v>43229</v>
      </c>
      <c r="J695" s="7" t="s">
        <v>23</v>
      </c>
    </row>
    <row r="696" spans="1:10" ht="30" hidden="1" customHeight="1" thickBot="1" x14ac:dyDescent="0.3">
      <c r="A696" s="42"/>
      <c r="B696" s="42"/>
      <c r="C696" s="47"/>
      <c r="D696" s="6" t="s">
        <v>202</v>
      </c>
      <c r="E696" s="6" t="s">
        <v>21</v>
      </c>
      <c r="F696" s="12" t="s">
        <v>21</v>
      </c>
      <c r="G696" s="6" t="s">
        <v>11</v>
      </c>
      <c r="H696" s="31">
        <v>6490</v>
      </c>
      <c r="I696" s="10">
        <v>43292</v>
      </c>
      <c r="J696" s="7" t="s">
        <v>58</v>
      </c>
    </row>
    <row r="697" spans="1:10" ht="30" hidden="1" customHeight="1" thickBot="1" x14ac:dyDescent="0.3">
      <c r="A697" s="42"/>
      <c r="B697" s="42"/>
      <c r="C697" s="47"/>
      <c r="D697" s="6" t="s">
        <v>202</v>
      </c>
      <c r="E697" s="6" t="s">
        <v>21</v>
      </c>
      <c r="F697" s="12" t="s">
        <v>21</v>
      </c>
      <c r="G697" s="6" t="s">
        <v>11</v>
      </c>
      <c r="H697" s="31">
        <v>6490</v>
      </c>
      <c r="I697" s="10">
        <v>43292</v>
      </c>
      <c r="J697" s="7" t="s">
        <v>58</v>
      </c>
    </row>
    <row r="698" spans="1:10" ht="30" hidden="1" customHeight="1" thickBot="1" x14ac:dyDescent="0.3">
      <c r="A698" s="42"/>
      <c r="B698" s="42"/>
      <c r="C698" s="47"/>
      <c r="D698" s="6" t="s">
        <v>202</v>
      </c>
      <c r="E698" s="6" t="s">
        <v>21</v>
      </c>
      <c r="F698" s="12" t="s">
        <v>21</v>
      </c>
      <c r="G698" s="6" t="s">
        <v>11</v>
      </c>
      <c r="H698" s="31">
        <v>6490</v>
      </c>
      <c r="I698" s="10">
        <v>43292</v>
      </c>
      <c r="J698" s="7" t="s">
        <v>58</v>
      </c>
    </row>
    <row r="699" spans="1:10" ht="30" hidden="1" customHeight="1" thickBot="1" x14ac:dyDescent="0.3">
      <c r="A699" s="42"/>
      <c r="B699" s="42"/>
      <c r="C699" s="47"/>
      <c r="D699" s="6" t="s">
        <v>203</v>
      </c>
      <c r="E699" s="6" t="s">
        <v>21</v>
      </c>
      <c r="F699" s="12" t="s">
        <v>21</v>
      </c>
      <c r="G699" s="6" t="s">
        <v>11</v>
      </c>
      <c r="H699" s="31">
        <v>3540</v>
      </c>
      <c r="I699" s="10">
        <v>43292</v>
      </c>
      <c r="J699" s="7" t="s">
        <v>23</v>
      </c>
    </row>
    <row r="700" spans="1:10" ht="30" hidden="1" customHeight="1" thickBot="1" x14ac:dyDescent="0.3">
      <c r="A700" s="42"/>
      <c r="B700" s="42"/>
      <c r="C700" s="47"/>
      <c r="D700" s="6" t="s">
        <v>203</v>
      </c>
      <c r="E700" s="6" t="s">
        <v>21</v>
      </c>
      <c r="F700" s="12" t="s">
        <v>21</v>
      </c>
      <c r="G700" s="6" t="s">
        <v>11</v>
      </c>
      <c r="H700" s="31">
        <v>3540</v>
      </c>
      <c r="I700" s="10">
        <v>43292</v>
      </c>
      <c r="J700" s="7" t="s">
        <v>23</v>
      </c>
    </row>
    <row r="701" spans="1:10" ht="30" hidden="1" customHeight="1" thickBot="1" x14ac:dyDescent="0.3">
      <c r="A701" s="42"/>
      <c r="B701" s="42"/>
      <c r="C701" s="47"/>
      <c r="D701" s="6" t="s">
        <v>203</v>
      </c>
      <c r="E701" s="6" t="s">
        <v>21</v>
      </c>
      <c r="F701" s="12" t="s">
        <v>21</v>
      </c>
      <c r="G701" s="6" t="s">
        <v>11</v>
      </c>
      <c r="H701" s="31">
        <v>3540</v>
      </c>
      <c r="I701" s="10">
        <v>43292</v>
      </c>
      <c r="J701" s="7" t="s">
        <v>23</v>
      </c>
    </row>
    <row r="702" spans="1:10" ht="30" hidden="1" customHeight="1" thickBot="1" x14ac:dyDescent="0.3">
      <c r="A702" s="42"/>
      <c r="B702" s="42"/>
      <c r="C702" s="47"/>
      <c r="D702" s="6" t="s">
        <v>203</v>
      </c>
      <c r="E702" s="6" t="s">
        <v>21</v>
      </c>
      <c r="F702" s="12" t="s">
        <v>21</v>
      </c>
      <c r="G702" s="6" t="s">
        <v>11</v>
      </c>
      <c r="H702" s="31">
        <v>3540</v>
      </c>
      <c r="I702" s="10">
        <v>43292</v>
      </c>
      <c r="J702" s="7" t="s">
        <v>23</v>
      </c>
    </row>
    <row r="703" spans="1:10" ht="30" hidden="1" customHeight="1" thickBot="1" x14ac:dyDescent="0.3">
      <c r="A703" s="42"/>
      <c r="B703" s="42"/>
      <c r="C703" s="47"/>
      <c r="D703" s="6" t="s">
        <v>203</v>
      </c>
      <c r="E703" s="6" t="s">
        <v>21</v>
      </c>
      <c r="F703" s="12" t="s">
        <v>21</v>
      </c>
      <c r="G703" s="6" t="s">
        <v>11</v>
      </c>
      <c r="H703" s="31">
        <v>3540</v>
      </c>
      <c r="I703" s="10">
        <v>43292</v>
      </c>
      <c r="J703" s="7" t="s">
        <v>23</v>
      </c>
    </row>
    <row r="704" spans="1:10" ht="30" hidden="1" customHeight="1" thickBot="1" x14ac:dyDescent="0.3">
      <c r="A704" s="42"/>
      <c r="B704" s="42"/>
      <c r="C704" s="47"/>
      <c r="D704" s="6" t="s">
        <v>203</v>
      </c>
      <c r="E704" s="6" t="s">
        <v>21</v>
      </c>
      <c r="F704" s="12" t="s">
        <v>21</v>
      </c>
      <c r="G704" s="6" t="s">
        <v>11</v>
      </c>
      <c r="H704" s="31">
        <v>3540</v>
      </c>
      <c r="I704" s="10">
        <v>43292</v>
      </c>
      <c r="J704" s="7" t="s">
        <v>23</v>
      </c>
    </row>
    <row r="705" spans="1:10" ht="30" hidden="1" customHeight="1" thickBot="1" x14ac:dyDescent="0.3">
      <c r="A705" s="42"/>
      <c r="B705" s="42"/>
      <c r="C705" s="47"/>
      <c r="D705" s="6" t="s">
        <v>203</v>
      </c>
      <c r="E705" s="6" t="s">
        <v>21</v>
      </c>
      <c r="F705" s="12" t="s">
        <v>21</v>
      </c>
      <c r="G705" s="6" t="s">
        <v>11</v>
      </c>
      <c r="H705" s="31">
        <v>3540</v>
      </c>
      <c r="I705" s="10">
        <v>43292</v>
      </c>
      <c r="J705" s="7" t="s">
        <v>23</v>
      </c>
    </row>
    <row r="706" spans="1:10" ht="30" hidden="1" customHeight="1" thickBot="1" x14ac:dyDescent="0.3">
      <c r="A706" s="42"/>
      <c r="B706" s="42"/>
      <c r="C706" s="47"/>
      <c r="D706" s="6" t="s">
        <v>203</v>
      </c>
      <c r="E706" s="6" t="s">
        <v>21</v>
      </c>
      <c r="F706" s="12" t="s">
        <v>21</v>
      </c>
      <c r="G706" s="6" t="s">
        <v>11</v>
      </c>
      <c r="H706" s="31">
        <v>3540</v>
      </c>
      <c r="I706" s="10">
        <v>43292</v>
      </c>
      <c r="J706" s="7" t="s">
        <v>23</v>
      </c>
    </row>
    <row r="707" spans="1:10" ht="30" hidden="1" customHeight="1" thickBot="1" x14ac:dyDescent="0.3">
      <c r="A707" s="42"/>
      <c r="B707" s="42"/>
      <c r="C707" s="47"/>
      <c r="D707" s="6" t="s">
        <v>203</v>
      </c>
      <c r="E707" s="6" t="s">
        <v>21</v>
      </c>
      <c r="F707" s="12" t="s">
        <v>21</v>
      </c>
      <c r="G707" s="6" t="s">
        <v>11</v>
      </c>
      <c r="H707" s="31">
        <v>3540</v>
      </c>
      <c r="I707" s="10">
        <v>43292</v>
      </c>
      <c r="J707" s="7" t="s">
        <v>23</v>
      </c>
    </row>
    <row r="708" spans="1:10" ht="30" hidden="1" customHeight="1" thickBot="1" x14ac:dyDescent="0.3">
      <c r="A708" s="42"/>
      <c r="B708" s="42"/>
      <c r="C708" s="47"/>
      <c r="D708" s="6" t="s">
        <v>203</v>
      </c>
      <c r="E708" s="6" t="s">
        <v>21</v>
      </c>
      <c r="F708" s="12" t="s">
        <v>21</v>
      </c>
      <c r="G708" s="6" t="s">
        <v>11</v>
      </c>
      <c r="H708" s="31">
        <v>3540</v>
      </c>
      <c r="I708" s="10">
        <v>43292</v>
      </c>
      <c r="J708" s="7" t="s">
        <v>23</v>
      </c>
    </row>
    <row r="709" spans="1:10" ht="30" hidden="1" customHeight="1" thickBot="1" x14ac:dyDescent="0.3">
      <c r="A709" s="42"/>
      <c r="B709" s="42"/>
      <c r="C709" s="47"/>
      <c r="D709" s="6" t="s">
        <v>203</v>
      </c>
      <c r="E709" s="6" t="s">
        <v>21</v>
      </c>
      <c r="F709" s="12" t="s">
        <v>21</v>
      </c>
      <c r="G709" s="6" t="s">
        <v>11</v>
      </c>
      <c r="H709" s="31">
        <v>3540</v>
      </c>
      <c r="I709" s="10">
        <v>43292</v>
      </c>
      <c r="J709" s="7" t="s">
        <v>23</v>
      </c>
    </row>
    <row r="710" spans="1:10" ht="30" hidden="1" customHeight="1" thickBot="1" x14ac:dyDescent="0.3">
      <c r="A710" s="42"/>
      <c r="B710" s="42"/>
      <c r="C710" s="47"/>
      <c r="D710" s="6" t="s">
        <v>203</v>
      </c>
      <c r="E710" s="6" t="s">
        <v>21</v>
      </c>
      <c r="F710" s="12" t="s">
        <v>21</v>
      </c>
      <c r="G710" s="6" t="s">
        <v>11</v>
      </c>
      <c r="H710" s="31">
        <v>3540</v>
      </c>
      <c r="I710" s="10">
        <v>43292</v>
      </c>
      <c r="J710" s="7" t="s">
        <v>23</v>
      </c>
    </row>
    <row r="711" spans="1:10" ht="30" hidden="1" customHeight="1" thickBot="1" x14ac:dyDescent="0.3">
      <c r="A711" s="42"/>
      <c r="B711" s="42"/>
      <c r="C711" s="47"/>
      <c r="D711" s="6" t="s">
        <v>182</v>
      </c>
      <c r="E711" s="6" t="s">
        <v>183</v>
      </c>
      <c r="F711" s="12" t="s">
        <v>184</v>
      </c>
      <c r="G711" s="6" t="s">
        <v>11</v>
      </c>
      <c r="H711" s="31">
        <v>168596.8</v>
      </c>
      <c r="I711" s="10">
        <v>43360</v>
      </c>
      <c r="J711" s="7" t="s">
        <v>144</v>
      </c>
    </row>
    <row r="712" spans="1:10" ht="30" hidden="1" customHeight="1" thickBot="1" x14ac:dyDescent="0.3">
      <c r="A712" s="42"/>
      <c r="B712" s="42"/>
      <c r="C712" s="47"/>
      <c r="D712" s="6" t="s">
        <v>187</v>
      </c>
      <c r="E712" s="6" t="s">
        <v>186</v>
      </c>
      <c r="F712" s="12" t="s">
        <v>185</v>
      </c>
      <c r="G712" s="6" t="s">
        <v>11</v>
      </c>
      <c r="H712" s="31">
        <v>8521.68</v>
      </c>
      <c r="I712" s="10">
        <v>43360</v>
      </c>
      <c r="J712" s="7" t="s">
        <v>144</v>
      </c>
    </row>
    <row r="713" spans="1:10" ht="30" hidden="1" customHeight="1" thickBot="1" x14ac:dyDescent="0.3">
      <c r="A713" s="42"/>
      <c r="B713" s="42"/>
      <c r="C713" s="47"/>
      <c r="D713" s="6" t="s">
        <v>182</v>
      </c>
      <c r="E713" s="6" t="s">
        <v>183</v>
      </c>
      <c r="F713" s="12" t="s">
        <v>188</v>
      </c>
      <c r="G713" s="6" t="s">
        <v>11</v>
      </c>
      <c r="H713" s="31">
        <v>168596.8</v>
      </c>
      <c r="I713" s="10">
        <v>43360</v>
      </c>
      <c r="J713" s="7" t="s">
        <v>39</v>
      </c>
    </row>
    <row r="714" spans="1:10" ht="30" hidden="1" customHeight="1" thickBot="1" x14ac:dyDescent="0.3">
      <c r="A714" s="42"/>
      <c r="B714" s="42"/>
      <c r="C714" s="47"/>
      <c r="D714" s="6" t="s">
        <v>187</v>
      </c>
      <c r="E714" s="6" t="s">
        <v>186</v>
      </c>
      <c r="F714" s="12" t="s">
        <v>189</v>
      </c>
      <c r="G714" s="6" t="s">
        <v>11</v>
      </c>
      <c r="H714" s="31">
        <v>8521.68</v>
      </c>
      <c r="I714" s="10">
        <v>43360</v>
      </c>
      <c r="J714" s="7" t="s">
        <v>39</v>
      </c>
    </row>
    <row r="715" spans="1:10" ht="30" hidden="1" customHeight="1" thickBot="1" x14ac:dyDescent="0.3">
      <c r="A715" s="42"/>
      <c r="B715" s="42"/>
      <c r="C715" s="47"/>
      <c r="D715" s="6" t="s">
        <v>33</v>
      </c>
      <c r="E715" s="6" t="s">
        <v>190</v>
      </c>
      <c r="F715" s="12" t="s">
        <v>191</v>
      </c>
      <c r="G715" s="6" t="s">
        <v>11</v>
      </c>
      <c r="H715" s="31">
        <v>20522.28</v>
      </c>
      <c r="I715" s="10">
        <v>43360</v>
      </c>
      <c r="J715" s="7" t="s">
        <v>39</v>
      </c>
    </row>
    <row r="716" spans="1:10" ht="30" hidden="1" customHeight="1" thickBot="1" x14ac:dyDescent="0.3">
      <c r="A716" s="42"/>
      <c r="B716" s="42"/>
      <c r="C716" s="47"/>
      <c r="D716" s="6" t="s">
        <v>33</v>
      </c>
      <c r="E716" s="6" t="s">
        <v>190</v>
      </c>
      <c r="F716" s="12" t="s">
        <v>192</v>
      </c>
      <c r="G716" s="6" t="s">
        <v>11</v>
      </c>
      <c r="H716" s="31">
        <v>20522.28</v>
      </c>
      <c r="I716" s="10">
        <v>43360</v>
      </c>
      <c r="J716" s="7" t="s">
        <v>39</v>
      </c>
    </row>
    <row r="717" spans="1:10" ht="30" hidden="1" customHeight="1" thickBot="1" x14ac:dyDescent="0.3">
      <c r="A717" s="42"/>
      <c r="B717" s="42"/>
      <c r="C717" s="47"/>
      <c r="D717" s="6" t="s">
        <v>193</v>
      </c>
      <c r="E717" s="6" t="s">
        <v>194</v>
      </c>
      <c r="F717" s="12" t="s">
        <v>195</v>
      </c>
      <c r="G717" s="6" t="s">
        <v>11</v>
      </c>
      <c r="H717" s="31">
        <v>40068.43</v>
      </c>
      <c r="I717" s="10">
        <v>43360</v>
      </c>
      <c r="J717" s="7" t="s">
        <v>39</v>
      </c>
    </row>
    <row r="718" spans="1:10" ht="30" hidden="1" customHeight="1" thickBot="1" x14ac:dyDescent="0.3">
      <c r="A718" s="42"/>
      <c r="B718" s="42"/>
      <c r="C718" s="47"/>
      <c r="D718" s="6" t="s">
        <v>187</v>
      </c>
      <c r="E718" s="6" t="s">
        <v>197</v>
      </c>
      <c r="F718" s="12" t="s">
        <v>196</v>
      </c>
      <c r="G718" s="6" t="s">
        <v>11</v>
      </c>
      <c r="H718" s="31">
        <v>6000</v>
      </c>
      <c r="I718" s="10">
        <v>43360</v>
      </c>
      <c r="J718" s="7" t="s">
        <v>39</v>
      </c>
    </row>
    <row r="719" spans="1:10" ht="30" hidden="1" customHeight="1" thickBot="1" x14ac:dyDescent="0.3">
      <c r="A719" s="42"/>
      <c r="B719" s="42"/>
      <c r="C719" s="47"/>
      <c r="D719" s="6" t="s">
        <v>193</v>
      </c>
      <c r="E719" s="6" t="s">
        <v>194</v>
      </c>
      <c r="F719" s="12" t="s">
        <v>198</v>
      </c>
      <c r="G719" s="6" t="s">
        <v>11</v>
      </c>
      <c r="H719" s="31">
        <v>40068.43</v>
      </c>
      <c r="I719" s="10">
        <v>43360</v>
      </c>
      <c r="J719" s="7" t="s">
        <v>39</v>
      </c>
    </row>
    <row r="720" spans="1:10" ht="30" hidden="1" customHeight="1" thickBot="1" x14ac:dyDescent="0.3">
      <c r="A720" s="42"/>
      <c r="B720" s="42"/>
      <c r="C720" s="47"/>
      <c r="D720" s="6" t="s">
        <v>187</v>
      </c>
      <c r="E720" s="6" t="s">
        <v>197</v>
      </c>
      <c r="F720" s="12" t="s">
        <v>199</v>
      </c>
      <c r="G720" s="6" t="s">
        <v>11</v>
      </c>
      <c r="H720" s="31">
        <v>6000</v>
      </c>
      <c r="I720" s="10">
        <v>43360</v>
      </c>
      <c r="J720" s="7" t="s">
        <v>39</v>
      </c>
    </row>
    <row r="721" spans="1:10" ht="30" hidden="1" customHeight="1" thickBot="1" x14ac:dyDescent="0.3">
      <c r="A721" s="42"/>
      <c r="B721" s="42"/>
      <c r="C721" s="47"/>
      <c r="D721" s="6" t="s">
        <v>193</v>
      </c>
      <c r="E721" s="6" t="s">
        <v>194</v>
      </c>
      <c r="F721" s="12" t="s">
        <v>200</v>
      </c>
      <c r="G721" s="6" t="s">
        <v>11</v>
      </c>
      <c r="H721" s="31">
        <v>40068.43</v>
      </c>
      <c r="I721" s="10">
        <v>43360</v>
      </c>
      <c r="J721" s="7" t="s">
        <v>39</v>
      </c>
    </row>
    <row r="722" spans="1:10" ht="30" hidden="1" customHeight="1" thickBot="1" x14ac:dyDescent="0.3">
      <c r="A722" s="42"/>
      <c r="B722" s="42"/>
      <c r="C722" s="47"/>
      <c r="D722" s="6" t="s">
        <v>187</v>
      </c>
      <c r="E722" s="6" t="s">
        <v>197</v>
      </c>
      <c r="F722" s="12" t="s">
        <v>201</v>
      </c>
      <c r="G722" s="6" t="s">
        <v>11</v>
      </c>
      <c r="H722" s="31">
        <v>6000</v>
      </c>
      <c r="I722" s="10">
        <v>43360</v>
      </c>
      <c r="J722" s="7" t="s">
        <v>39</v>
      </c>
    </row>
    <row r="723" spans="1:10" ht="30" hidden="1" customHeight="1" thickBot="1" x14ac:dyDescent="0.3">
      <c r="A723" s="42"/>
      <c r="B723" s="42"/>
      <c r="C723" s="48"/>
      <c r="D723" s="14" t="s">
        <v>43</v>
      </c>
      <c r="E723" s="14" t="s">
        <v>21</v>
      </c>
      <c r="F723" s="15" t="s">
        <v>21</v>
      </c>
      <c r="G723" s="14" t="s">
        <v>11</v>
      </c>
      <c r="H723" s="33">
        <v>5428</v>
      </c>
      <c r="I723" s="18">
        <v>43370</v>
      </c>
      <c r="J723" s="17" t="s">
        <v>42</v>
      </c>
    </row>
    <row r="724" spans="1:10" ht="30" hidden="1" customHeight="1" thickBot="1" x14ac:dyDescent="0.3">
      <c r="A724" s="42"/>
      <c r="B724" s="42"/>
      <c r="C724" s="48"/>
      <c r="D724" s="14" t="s">
        <v>43</v>
      </c>
      <c r="E724" s="14" t="s">
        <v>21</v>
      </c>
      <c r="F724" s="15" t="s">
        <v>21</v>
      </c>
      <c r="G724" s="14" t="s">
        <v>11</v>
      </c>
      <c r="H724" s="33">
        <v>5428</v>
      </c>
      <c r="I724" s="18">
        <v>43370</v>
      </c>
      <c r="J724" s="17" t="s">
        <v>42</v>
      </c>
    </row>
    <row r="725" spans="1:10" ht="30" hidden="1" customHeight="1" thickBot="1" x14ac:dyDescent="0.3">
      <c r="A725" s="42"/>
      <c r="B725" s="42"/>
      <c r="C725" s="47"/>
      <c r="D725" s="6" t="s">
        <v>168</v>
      </c>
      <c r="E725" s="6" t="s">
        <v>21</v>
      </c>
      <c r="F725" s="12" t="s">
        <v>21</v>
      </c>
      <c r="G725" s="6" t="s">
        <v>11</v>
      </c>
      <c r="H725" s="31">
        <v>9463.6</v>
      </c>
      <c r="I725" s="10">
        <v>43370</v>
      </c>
      <c r="J725" s="7" t="s">
        <v>167</v>
      </c>
    </row>
    <row r="726" spans="1:10" ht="30" hidden="1" customHeight="1" thickBot="1" x14ac:dyDescent="0.3">
      <c r="A726" s="42"/>
      <c r="B726" s="42"/>
      <c r="C726" s="47"/>
      <c r="D726" s="6" t="s">
        <v>168</v>
      </c>
      <c r="E726" s="6" t="s">
        <v>21</v>
      </c>
      <c r="F726" s="12" t="s">
        <v>21</v>
      </c>
      <c r="G726" s="6" t="s">
        <v>11</v>
      </c>
      <c r="H726" s="31">
        <v>9463.6</v>
      </c>
      <c r="I726" s="10">
        <v>43370</v>
      </c>
      <c r="J726" s="7" t="s">
        <v>167</v>
      </c>
    </row>
    <row r="727" spans="1:10" ht="30" hidden="1" customHeight="1" thickBot="1" x14ac:dyDescent="0.3">
      <c r="A727" s="42"/>
      <c r="B727" s="42"/>
      <c r="C727" s="47"/>
      <c r="D727" s="6" t="s">
        <v>168</v>
      </c>
      <c r="E727" s="6" t="s">
        <v>21</v>
      </c>
      <c r="F727" s="12" t="s">
        <v>21</v>
      </c>
      <c r="G727" s="6" t="s">
        <v>11</v>
      </c>
      <c r="H727" s="31">
        <v>9463.6</v>
      </c>
      <c r="I727" s="10">
        <v>43370</v>
      </c>
      <c r="J727" s="7" t="s">
        <v>167</v>
      </c>
    </row>
    <row r="728" spans="1:10" ht="30" hidden="1" customHeight="1" thickBot="1" x14ac:dyDescent="0.3">
      <c r="A728" s="42"/>
      <c r="B728" s="42"/>
      <c r="C728" s="47"/>
      <c r="D728" s="6" t="s">
        <v>168</v>
      </c>
      <c r="E728" s="6" t="s">
        <v>21</v>
      </c>
      <c r="F728" s="12" t="s">
        <v>21</v>
      </c>
      <c r="G728" s="6" t="s">
        <v>11</v>
      </c>
      <c r="H728" s="31">
        <v>9463.6</v>
      </c>
      <c r="I728" s="10">
        <v>43370</v>
      </c>
      <c r="J728" s="7" t="s">
        <v>167</v>
      </c>
    </row>
    <row r="729" spans="1:10" ht="30" hidden="1" customHeight="1" thickBot="1" x14ac:dyDescent="0.3">
      <c r="A729" s="42"/>
      <c r="B729" s="42"/>
      <c r="C729" s="47"/>
      <c r="D729" s="6" t="s">
        <v>168</v>
      </c>
      <c r="E729" s="6" t="s">
        <v>21</v>
      </c>
      <c r="F729" s="12" t="s">
        <v>21</v>
      </c>
      <c r="G729" s="6" t="s">
        <v>11</v>
      </c>
      <c r="H729" s="31">
        <v>9463.6</v>
      </c>
      <c r="I729" s="10">
        <v>43370</v>
      </c>
      <c r="J729" s="7" t="s">
        <v>167</v>
      </c>
    </row>
    <row r="730" spans="1:10" ht="30" hidden="1" customHeight="1" thickBot="1" x14ac:dyDescent="0.3">
      <c r="A730" s="42"/>
      <c r="B730" s="42"/>
      <c r="C730" s="47"/>
      <c r="D730" s="6" t="s">
        <v>168</v>
      </c>
      <c r="E730" s="6" t="s">
        <v>21</v>
      </c>
      <c r="F730" s="12" t="s">
        <v>21</v>
      </c>
      <c r="G730" s="6" t="s">
        <v>11</v>
      </c>
      <c r="H730" s="31">
        <v>9463.6</v>
      </c>
      <c r="I730" s="10">
        <v>43370</v>
      </c>
      <c r="J730" s="7" t="s">
        <v>167</v>
      </c>
    </row>
    <row r="731" spans="1:10" ht="30" hidden="1" customHeight="1" thickBot="1" x14ac:dyDescent="0.3">
      <c r="A731" s="42"/>
      <c r="B731" s="42"/>
      <c r="C731" s="47"/>
      <c r="D731" s="6" t="s">
        <v>168</v>
      </c>
      <c r="E731" s="6" t="s">
        <v>21</v>
      </c>
      <c r="F731" s="12" t="s">
        <v>21</v>
      </c>
      <c r="G731" s="6" t="s">
        <v>11</v>
      </c>
      <c r="H731" s="31">
        <v>9463.6</v>
      </c>
      <c r="I731" s="10">
        <v>43370</v>
      </c>
      <c r="J731" s="7" t="s">
        <v>167</v>
      </c>
    </row>
    <row r="732" spans="1:10" ht="30" hidden="1" customHeight="1" thickBot="1" x14ac:dyDescent="0.3">
      <c r="A732" s="42"/>
      <c r="B732" s="42"/>
      <c r="C732" s="47"/>
      <c r="D732" s="6" t="s">
        <v>169</v>
      </c>
      <c r="E732" s="6" t="s">
        <v>21</v>
      </c>
      <c r="F732" s="12" t="s">
        <v>21</v>
      </c>
      <c r="G732" s="6" t="s">
        <v>11</v>
      </c>
      <c r="H732" s="31">
        <v>5428</v>
      </c>
      <c r="I732" s="10">
        <v>43370</v>
      </c>
      <c r="J732" s="7" t="s">
        <v>167</v>
      </c>
    </row>
    <row r="733" spans="1:10" ht="30" hidden="1" customHeight="1" thickBot="1" x14ac:dyDescent="0.3">
      <c r="A733" s="42"/>
      <c r="B733" s="42"/>
      <c r="C733" s="47"/>
      <c r="D733" s="6" t="s">
        <v>169</v>
      </c>
      <c r="E733" s="6" t="s">
        <v>21</v>
      </c>
      <c r="F733" s="12" t="s">
        <v>21</v>
      </c>
      <c r="G733" s="6" t="s">
        <v>11</v>
      </c>
      <c r="H733" s="31">
        <v>5428</v>
      </c>
      <c r="I733" s="10">
        <v>43370</v>
      </c>
      <c r="J733" s="7" t="s">
        <v>167</v>
      </c>
    </row>
    <row r="734" spans="1:10" ht="30" hidden="1" customHeight="1" thickBot="1" x14ac:dyDescent="0.3">
      <c r="A734" s="42"/>
      <c r="B734" s="42"/>
      <c r="C734" s="47"/>
      <c r="D734" s="6" t="s">
        <v>170</v>
      </c>
      <c r="E734" s="6" t="s">
        <v>21</v>
      </c>
      <c r="F734" s="12" t="s">
        <v>21</v>
      </c>
      <c r="G734" s="6" t="s">
        <v>11</v>
      </c>
      <c r="H734" s="31">
        <v>10472.5</v>
      </c>
      <c r="I734" s="10">
        <v>43370</v>
      </c>
      <c r="J734" s="7" t="s">
        <v>167</v>
      </c>
    </row>
    <row r="735" spans="1:10" ht="30" hidden="1" customHeight="1" thickBot="1" x14ac:dyDescent="0.3">
      <c r="A735" s="42"/>
      <c r="B735" s="42"/>
      <c r="C735" s="47"/>
      <c r="D735" s="6" t="s">
        <v>168</v>
      </c>
      <c r="E735" s="6" t="s">
        <v>21</v>
      </c>
      <c r="F735" s="12" t="s">
        <v>21</v>
      </c>
      <c r="G735" s="6" t="s">
        <v>64</v>
      </c>
      <c r="H735" s="31">
        <v>9463.6</v>
      </c>
      <c r="I735" s="10">
        <v>43370</v>
      </c>
      <c r="J735" s="7" t="s">
        <v>83</v>
      </c>
    </row>
    <row r="736" spans="1:10" ht="30" hidden="1" customHeight="1" thickBot="1" x14ac:dyDescent="0.3">
      <c r="A736" s="42"/>
      <c r="B736" s="42"/>
      <c r="C736" s="47"/>
      <c r="D736" s="6" t="s">
        <v>168</v>
      </c>
      <c r="E736" s="6" t="s">
        <v>21</v>
      </c>
      <c r="F736" s="12" t="s">
        <v>21</v>
      </c>
      <c r="G736" s="6" t="s">
        <v>64</v>
      </c>
      <c r="H736" s="31">
        <v>9463.6</v>
      </c>
      <c r="I736" s="10">
        <v>43370</v>
      </c>
      <c r="J736" s="7" t="s">
        <v>83</v>
      </c>
    </row>
    <row r="737" spans="1:10" ht="30" hidden="1" customHeight="1" thickBot="1" x14ac:dyDescent="0.3">
      <c r="A737" s="42"/>
      <c r="B737" s="42"/>
      <c r="C737" s="47"/>
      <c r="D737" s="6" t="s">
        <v>168</v>
      </c>
      <c r="E737" s="6" t="s">
        <v>21</v>
      </c>
      <c r="F737" s="12" t="s">
        <v>21</v>
      </c>
      <c r="G737" s="6" t="s">
        <v>64</v>
      </c>
      <c r="H737" s="31">
        <v>9463.6</v>
      </c>
      <c r="I737" s="10">
        <v>43370</v>
      </c>
      <c r="J737" s="7" t="s">
        <v>83</v>
      </c>
    </row>
    <row r="738" spans="1:10" ht="30" hidden="1" customHeight="1" thickBot="1" x14ac:dyDescent="0.3">
      <c r="A738" s="42"/>
      <c r="B738" s="42"/>
      <c r="C738" s="48"/>
      <c r="D738" s="6" t="s">
        <v>168</v>
      </c>
      <c r="E738" s="6" t="s">
        <v>21</v>
      </c>
      <c r="F738" s="12" t="s">
        <v>21</v>
      </c>
      <c r="G738" s="6" t="s">
        <v>64</v>
      </c>
      <c r="H738" s="31">
        <v>9463.6</v>
      </c>
      <c r="I738" s="10">
        <v>43370</v>
      </c>
      <c r="J738" s="7" t="s">
        <v>83</v>
      </c>
    </row>
    <row r="739" spans="1:10" ht="30" hidden="1" customHeight="1" thickBot="1" x14ac:dyDescent="0.3">
      <c r="A739" s="42"/>
      <c r="B739" s="42"/>
      <c r="C739" s="48"/>
      <c r="D739" s="6" t="s">
        <v>168</v>
      </c>
      <c r="E739" s="6" t="s">
        <v>21</v>
      </c>
      <c r="F739" s="12" t="s">
        <v>21</v>
      </c>
      <c r="G739" s="6" t="s">
        <v>64</v>
      </c>
      <c r="H739" s="31">
        <v>9463.6</v>
      </c>
      <c r="I739" s="10">
        <v>43370</v>
      </c>
      <c r="J739" s="7" t="s">
        <v>83</v>
      </c>
    </row>
    <row r="740" spans="1:10" ht="30" hidden="1" customHeight="1" thickBot="1" x14ac:dyDescent="0.3">
      <c r="A740" s="42"/>
      <c r="B740" s="42"/>
      <c r="C740" s="43"/>
      <c r="D740" s="6" t="s">
        <v>168</v>
      </c>
      <c r="E740" s="6" t="s">
        <v>21</v>
      </c>
      <c r="F740" s="12" t="s">
        <v>21</v>
      </c>
      <c r="G740" s="6" t="s">
        <v>64</v>
      </c>
      <c r="H740" s="31">
        <v>9463.6</v>
      </c>
      <c r="I740" s="10">
        <v>43370</v>
      </c>
      <c r="J740" s="7" t="s">
        <v>83</v>
      </c>
    </row>
    <row r="741" spans="1:10" ht="30" hidden="1" customHeight="1" thickBot="1" x14ac:dyDescent="0.3">
      <c r="A741" s="42"/>
      <c r="B741" s="42"/>
      <c r="C741" s="47"/>
      <c r="D741" s="6" t="s">
        <v>168</v>
      </c>
      <c r="E741" s="6" t="s">
        <v>21</v>
      </c>
      <c r="F741" s="12" t="s">
        <v>21</v>
      </c>
      <c r="G741" s="6" t="s">
        <v>64</v>
      </c>
      <c r="H741" s="31">
        <v>9463.6</v>
      </c>
      <c r="I741" s="10">
        <v>43370</v>
      </c>
      <c r="J741" s="7" t="s">
        <v>83</v>
      </c>
    </row>
    <row r="742" spans="1:10" ht="30" hidden="1" customHeight="1" thickBot="1" x14ac:dyDescent="0.3">
      <c r="A742" s="42"/>
      <c r="B742" s="42"/>
      <c r="C742" s="47"/>
      <c r="D742" s="6" t="s">
        <v>168</v>
      </c>
      <c r="E742" s="6" t="s">
        <v>21</v>
      </c>
      <c r="F742" s="12" t="s">
        <v>21</v>
      </c>
      <c r="G742" s="6" t="s">
        <v>64</v>
      </c>
      <c r="H742" s="31">
        <v>9463.6</v>
      </c>
      <c r="I742" s="10">
        <v>43370</v>
      </c>
      <c r="J742" s="7" t="s">
        <v>83</v>
      </c>
    </row>
    <row r="743" spans="1:10" ht="30" hidden="1" customHeight="1" thickBot="1" x14ac:dyDescent="0.3">
      <c r="A743" s="42"/>
      <c r="B743" s="42"/>
      <c r="C743" s="47"/>
      <c r="D743" s="6" t="s">
        <v>168</v>
      </c>
      <c r="E743" s="6" t="s">
        <v>21</v>
      </c>
      <c r="F743" s="12" t="s">
        <v>21</v>
      </c>
      <c r="G743" s="6" t="s">
        <v>64</v>
      </c>
      <c r="H743" s="31">
        <v>9463.6</v>
      </c>
      <c r="I743" s="10">
        <v>43370</v>
      </c>
      <c r="J743" s="7" t="s">
        <v>83</v>
      </c>
    </row>
    <row r="744" spans="1:10" ht="30" hidden="1" customHeight="1" thickBot="1" x14ac:dyDescent="0.3">
      <c r="A744" s="42"/>
      <c r="B744" s="42"/>
      <c r="C744" s="47"/>
      <c r="D744" s="6" t="s">
        <v>168</v>
      </c>
      <c r="E744" s="6" t="s">
        <v>21</v>
      </c>
      <c r="F744" s="12" t="s">
        <v>21</v>
      </c>
      <c r="G744" s="6" t="s">
        <v>64</v>
      </c>
      <c r="H744" s="31">
        <v>9463.6</v>
      </c>
      <c r="I744" s="10">
        <v>43370</v>
      </c>
      <c r="J744" s="7" t="s">
        <v>83</v>
      </c>
    </row>
    <row r="745" spans="1:10" ht="30" hidden="1" customHeight="1" thickBot="1" x14ac:dyDescent="0.3">
      <c r="A745" s="42"/>
      <c r="B745" s="42"/>
      <c r="C745" s="47"/>
      <c r="D745" s="6" t="s">
        <v>168</v>
      </c>
      <c r="E745" s="6" t="s">
        <v>21</v>
      </c>
      <c r="F745" s="12" t="s">
        <v>21</v>
      </c>
      <c r="G745" s="6" t="s">
        <v>64</v>
      </c>
      <c r="H745" s="31">
        <v>9463.6</v>
      </c>
      <c r="I745" s="10">
        <v>43370</v>
      </c>
      <c r="J745" s="7" t="s">
        <v>83</v>
      </c>
    </row>
    <row r="746" spans="1:10" ht="30" hidden="1" customHeight="1" thickBot="1" x14ac:dyDescent="0.3">
      <c r="A746" s="42"/>
      <c r="B746" s="42"/>
      <c r="C746" s="47"/>
      <c r="D746" s="6" t="s">
        <v>168</v>
      </c>
      <c r="E746" s="6" t="s">
        <v>21</v>
      </c>
      <c r="F746" s="12" t="s">
        <v>21</v>
      </c>
      <c r="G746" s="6" t="s">
        <v>64</v>
      </c>
      <c r="H746" s="31">
        <v>9463.6</v>
      </c>
      <c r="I746" s="10">
        <v>43370</v>
      </c>
      <c r="J746" s="7" t="s">
        <v>83</v>
      </c>
    </row>
    <row r="747" spans="1:10" ht="30" hidden="1" customHeight="1" thickBot="1" x14ac:dyDescent="0.3">
      <c r="A747" s="42"/>
      <c r="B747" s="42"/>
      <c r="C747" s="47"/>
      <c r="D747" s="6" t="s">
        <v>168</v>
      </c>
      <c r="E747" s="6" t="s">
        <v>21</v>
      </c>
      <c r="F747" s="12" t="s">
        <v>21</v>
      </c>
      <c r="G747" s="6" t="s">
        <v>64</v>
      </c>
      <c r="H747" s="31">
        <v>9463.6</v>
      </c>
      <c r="I747" s="10">
        <v>43370</v>
      </c>
      <c r="J747" s="7" t="s">
        <v>83</v>
      </c>
    </row>
    <row r="748" spans="1:10" ht="30" hidden="1" customHeight="1" thickBot="1" x14ac:dyDescent="0.3">
      <c r="A748" s="42"/>
      <c r="B748" s="42"/>
      <c r="C748" s="47"/>
      <c r="D748" s="6" t="s">
        <v>168</v>
      </c>
      <c r="E748" s="6" t="s">
        <v>21</v>
      </c>
      <c r="F748" s="12" t="s">
        <v>21</v>
      </c>
      <c r="G748" s="6" t="s">
        <v>64</v>
      </c>
      <c r="H748" s="31">
        <v>9463.6</v>
      </c>
      <c r="I748" s="10">
        <v>43370</v>
      </c>
      <c r="J748" s="7" t="s">
        <v>83</v>
      </c>
    </row>
    <row r="749" spans="1:10" ht="30" hidden="1" customHeight="1" thickBot="1" x14ac:dyDescent="0.3">
      <c r="A749" s="42"/>
      <c r="B749" s="42"/>
      <c r="C749" s="47"/>
      <c r="D749" s="6" t="s">
        <v>170</v>
      </c>
      <c r="E749" s="6" t="s">
        <v>21</v>
      </c>
      <c r="F749" s="12" t="s">
        <v>21</v>
      </c>
      <c r="G749" s="6" t="s">
        <v>64</v>
      </c>
      <c r="H749" s="31">
        <v>10472.5</v>
      </c>
      <c r="I749" s="10">
        <v>43370</v>
      </c>
      <c r="J749" s="7" t="s">
        <v>83</v>
      </c>
    </row>
    <row r="750" spans="1:10" ht="30" hidden="1" customHeight="1" thickBot="1" x14ac:dyDescent="0.3">
      <c r="A750" s="42"/>
      <c r="B750" s="42"/>
      <c r="C750" s="47"/>
      <c r="D750" s="6" t="s">
        <v>171</v>
      </c>
      <c r="E750" s="6" t="s">
        <v>21</v>
      </c>
      <c r="F750" s="12" t="s">
        <v>21</v>
      </c>
      <c r="G750" s="6" t="s">
        <v>64</v>
      </c>
      <c r="H750" s="31">
        <v>25210.7</v>
      </c>
      <c r="I750" s="10">
        <v>43370</v>
      </c>
      <c r="J750" s="7" t="s">
        <v>83</v>
      </c>
    </row>
    <row r="751" spans="1:10" ht="30" hidden="1" customHeight="1" thickBot="1" x14ac:dyDescent="0.3">
      <c r="A751" s="42"/>
      <c r="B751" s="42"/>
      <c r="C751" s="47"/>
      <c r="D751" s="6" t="s">
        <v>171</v>
      </c>
      <c r="E751" s="6" t="s">
        <v>21</v>
      </c>
      <c r="F751" s="12" t="s">
        <v>21</v>
      </c>
      <c r="G751" s="6" t="s">
        <v>64</v>
      </c>
      <c r="H751" s="31">
        <v>25210.7</v>
      </c>
      <c r="I751" s="10">
        <v>43370</v>
      </c>
      <c r="J751" s="7" t="s">
        <v>83</v>
      </c>
    </row>
    <row r="752" spans="1:10" ht="30" hidden="1" customHeight="1" thickBot="1" x14ac:dyDescent="0.3">
      <c r="A752" s="42"/>
      <c r="B752" s="42"/>
      <c r="C752" s="47"/>
      <c r="D752" s="6" t="s">
        <v>171</v>
      </c>
      <c r="E752" s="6" t="s">
        <v>21</v>
      </c>
      <c r="F752" s="12" t="s">
        <v>21</v>
      </c>
      <c r="G752" s="6" t="s">
        <v>64</v>
      </c>
      <c r="H752" s="31">
        <v>25210.7</v>
      </c>
      <c r="I752" s="10">
        <v>43370</v>
      </c>
      <c r="J752" s="7" t="s">
        <v>83</v>
      </c>
    </row>
    <row r="753" spans="1:10" ht="30" hidden="1" customHeight="1" thickBot="1" x14ac:dyDescent="0.3">
      <c r="A753" s="42"/>
      <c r="B753" s="42"/>
      <c r="C753" s="47"/>
      <c r="D753" s="6" t="s">
        <v>171</v>
      </c>
      <c r="E753" s="6" t="s">
        <v>21</v>
      </c>
      <c r="F753" s="12" t="s">
        <v>21</v>
      </c>
      <c r="G753" s="6" t="s">
        <v>64</v>
      </c>
      <c r="H753" s="31">
        <v>25210.7</v>
      </c>
      <c r="I753" s="10">
        <v>43370</v>
      </c>
      <c r="J753" s="7" t="s">
        <v>83</v>
      </c>
    </row>
    <row r="754" spans="1:10" ht="30" hidden="1" customHeight="1" thickBot="1" x14ac:dyDescent="0.3">
      <c r="A754" s="42"/>
      <c r="B754" s="42"/>
      <c r="C754" s="47"/>
      <c r="D754" s="6" t="s">
        <v>171</v>
      </c>
      <c r="E754" s="6" t="s">
        <v>21</v>
      </c>
      <c r="F754" s="12" t="s">
        <v>21</v>
      </c>
      <c r="G754" s="6" t="s">
        <v>64</v>
      </c>
      <c r="H754" s="31">
        <v>25210.7</v>
      </c>
      <c r="I754" s="10">
        <v>43370</v>
      </c>
      <c r="J754" s="7" t="s">
        <v>83</v>
      </c>
    </row>
    <row r="755" spans="1:10" ht="30" hidden="1" customHeight="1" thickBot="1" x14ac:dyDescent="0.3">
      <c r="A755" s="42"/>
      <c r="B755" s="42"/>
      <c r="C755" s="47"/>
      <c r="D755" s="6" t="s">
        <v>172</v>
      </c>
      <c r="E755" s="6" t="s">
        <v>21</v>
      </c>
      <c r="F755" s="12" t="s">
        <v>21</v>
      </c>
      <c r="G755" s="6" t="s">
        <v>64</v>
      </c>
      <c r="H755" s="31">
        <v>13646.7</v>
      </c>
      <c r="I755" s="10">
        <v>43370</v>
      </c>
      <c r="J755" s="7" t="s">
        <v>83</v>
      </c>
    </row>
    <row r="756" spans="1:10" ht="30" hidden="1" customHeight="1" thickBot="1" x14ac:dyDescent="0.3">
      <c r="A756" s="42"/>
      <c r="B756" s="42"/>
      <c r="C756" s="47"/>
      <c r="D756" s="6" t="s">
        <v>173</v>
      </c>
      <c r="E756" s="6" t="s">
        <v>21</v>
      </c>
      <c r="F756" s="12" t="s">
        <v>21</v>
      </c>
      <c r="G756" s="6" t="s">
        <v>11</v>
      </c>
      <c r="H756" s="31">
        <v>9463.6</v>
      </c>
      <c r="I756" s="10">
        <v>43370</v>
      </c>
      <c r="J756" s="7" t="s">
        <v>174</v>
      </c>
    </row>
    <row r="757" spans="1:10" ht="30" hidden="1" customHeight="1" thickBot="1" x14ac:dyDescent="0.3">
      <c r="A757" s="42"/>
      <c r="B757" s="42"/>
      <c r="C757" s="47"/>
      <c r="D757" s="6" t="s">
        <v>173</v>
      </c>
      <c r="E757" s="6" t="s">
        <v>21</v>
      </c>
      <c r="F757" s="12" t="s">
        <v>21</v>
      </c>
      <c r="G757" s="6" t="s">
        <v>11</v>
      </c>
      <c r="H757" s="31">
        <v>9463.6</v>
      </c>
      <c r="I757" s="10">
        <v>43370</v>
      </c>
      <c r="J757" s="7" t="s">
        <v>125</v>
      </c>
    </row>
    <row r="758" spans="1:10" ht="30" hidden="1" customHeight="1" thickBot="1" x14ac:dyDescent="0.3">
      <c r="A758" s="42"/>
      <c r="B758" s="42"/>
      <c r="C758" s="47"/>
      <c r="D758" s="6" t="s">
        <v>173</v>
      </c>
      <c r="E758" s="6" t="s">
        <v>21</v>
      </c>
      <c r="F758" s="12" t="s">
        <v>21</v>
      </c>
      <c r="G758" s="6" t="s">
        <v>11</v>
      </c>
      <c r="H758" s="31">
        <v>9463.6</v>
      </c>
      <c r="I758" s="10">
        <v>43370</v>
      </c>
      <c r="J758" s="7" t="s">
        <v>125</v>
      </c>
    </row>
    <row r="759" spans="1:10" ht="30" hidden="1" customHeight="1" thickBot="1" x14ac:dyDescent="0.3">
      <c r="A759" s="42"/>
      <c r="B759" s="42"/>
      <c r="C759" s="47"/>
      <c r="D759" s="6" t="s">
        <v>175</v>
      </c>
      <c r="E759" s="6" t="s">
        <v>21</v>
      </c>
      <c r="F759" s="12" t="s">
        <v>21</v>
      </c>
      <c r="G759" s="6" t="s">
        <v>11</v>
      </c>
      <c r="H759" s="31">
        <v>10472.5</v>
      </c>
      <c r="I759" s="10">
        <v>43370</v>
      </c>
      <c r="J759" s="7" t="s">
        <v>125</v>
      </c>
    </row>
    <row r="760" spans="1:10" ht="30" hidden="1" customHeight="1" thickBot="1" x14ac:dyDescent="0.3">
      <c r="A760" s="42"/>
      <c r="B760" s="42"/>
      <c r="C760" s="47"/>
      <c r="D760" s="6" t="s">
        <v>175</v>
      </c>
      <c r="E760" s="6" t="s">
        <v>21</v>
      </c>
      <c r="F760" s="12" t="s">
        <v>21</v>
      </c>
      <c r="G760" s="6" t="s">
        <v>11</v>
      </c>
      <c r="H760" s="31">
        <v>10472.5</v>
      </c>
      <c r="I760" s="10">
        <v>43370</v>
      </c>
      <c r="J760" s="7" t="s">
        <v>125</v>
      </c>
    </row>
    <row r="761" spans="1:10" ht="30" hidden="1" customHeight="1" thickBot="1" x14ac:dyDescent="0.3">
      <c r="A761" s="42"/>
      <c r="B761" s="42"/>
      <c r="C761" s="47"/>
      <c r="D761" s="6" t="s">
        <v>175</v>
      </c>
      <c r="E761" s="6" t="s">
        <v>21</v>
      </c>
      <c r="F761" s="12" t="s">
        <v>21</v>
      </c>
      <c r="G761" s="6" t="s">
        <v>11</v>
      </c>
      <c r="H761" s="31">
        <v>10472.5</v>
      </c>
      <c r="I761" s="10">
        <v>43370</v>
      </c>
      <c r="J761" s="7" t="s">
        <v>125</v>
      </c>
    </row>
    <row r="762" spans="1:10" ht="30" hidden="1" customHeight="1" thickBot="1" x14ac:dyDescent="0.3">
      <c r="A762" s="42"/>
      <c r="B762" s="42"/>
      <c r="C762" s="47"/>
      <c r="D762" s="6" t="s">
        <v>175</v>
      </c>
      <c r="E762" s="6" t="s">
        <v>21</v>
      </c>
      <c r="F762" s="12" t="s">
        <v>21</v>
      </c>
      <c r="G762" s="6" t="s">
        <v>11</v>
      </c>
      <c r="H762" s="31">
        <v>10472.5</v>
      </c>
      <c r="I762" s="10">
        <v>43370</v>
      </c>
      <c r="J762" s="7" t="s">
        <v>125</v>
      </c>
    </row>
    <row r="763" spans="1:10" ht="30" hidden="1" customHeight="1" thickBot="1" x14ac:dyDescent="0.3">
      <c r="A763" s="42"/>
      <c r="B763" s="42"/>
      <c r="C763" s="47"/>
      <c r="D763" s="6" t="s">
        <v>175</v>
      </c>
      <c r="E763" s="6" t="s">
        <v>21</v>
      </c>
      <c r="F763" s="12" t="s">
        <v>21</v>
      </c>
      <c r="G763" s="6" t="s">
        <v>11</v>
      </c>
      <c r="H763" s="31">
        <v>10472.5</v>
      </c>
      <c r="I763" s="10">
        <v>43370</v>
      </c>
      <c r="J763" s="7" t="s">
        <v>125</v>
      </c>
    </row>
    <row r="764" spans="1:10" ht="30" hidden="1" customHeight="1" thickBot="1" x14ac:dyDescent="0.3">
      <c r="A764" s="42"/>
      <c r="B764" s="42"/>
      <c r="C764" s="47"/>
      <c r="D764" s="6" t="s">
        <v>175</v>
      </c>
      <c r="E764" s="6" t="s">
        <v>21</v>
      </c>
      <c r="F764" s="12" t="s">
        <v>21</v>
      </c>
      <c r="G764" s="6" t="s">
        <v>11</v>
      </c>
      <c r="H764" s="31">
        <v>10472.5</v>
      </c>
      <c r="I764" s="10">
        <v>43370</v>
      </c>
      <c r="J764" s="7" t="s">
        <v>125</v>
      </c>
    </row>
    <row r="765" spans="1:10" ht="30" hidden="1" customHeight="1" thickBot="1" x14ac:dyDescent="0.3">
      <c r="A765" s="42"/>
      <c r="B765" s="42"/>
      <c r="C765" s="47"/>
      <c r="D765" s="6" t="s">
        <v>175</v>
      </c>
      <c r="E765" s="6" t="s">
        <v>21</v>
      </c>
      <c r="F765" s="12" t="s">
        <v>21</v>
      </c>
      <c r="G765" s="6" t="s">
        <v>11</v>
      </c>
      <c r="H765" s="31">
        <v>10472.5</v>
      </c>
      <c r="I765" s="10">
        <v>43370</v>
      </c>
      <c r="J765" s="7" t="s">
        <v>125</v>
      </c>
    </row>
    <row r="766" spans="1:10" ht="30" hidden="1" customHeight="1" thickBot="1" x14ac:dyDescent="0.3">
      <c r="A766" s="42"/>
      <c r="B766" s="42"/>
      <c r="C766" s="47"/>
      <c r="D766" s="6" t="s">
        <v>169</v>
      </c>
      <c r="E766" s="6" t="s">
        <v>21</v>
      </c>
      <c r="F766" s="12" t="s">
        <v>21</v>
      </c>
      <c r="G766" s="6" t="s">
        <v>11</v>
      </c>
      <c r="H766" s="31">
        <v>5428</v>
      </c>
      <c r="I766" s="10">
        <v>43370</v>
      </c>
      <c r="J766" s="7" t="s">
        <v>125</v>
      </c>
    </row>
    <row r="767" spans="1:10" ht="30" hidden="1" customHeight="1" thickBot="1" x14ac:dyDescent="0.3">
      <c r="A767" s="42"/>
      <c r="B767" s="42"/>
      <c r="C767" s="47"/>
      <c r="D767" s="6" t="s">
        <v>169</v>
      </c>
      <c r="E767" s="6" t="s">
        <v>21</v>
      </c>
      <c r="F767" s="12" t="s">
        <v>21</v>
      </c>
      <c r="G767" s="6" t="s">
        <v>11</v>
      </c>
      <c r="H767" s="31">
        <v>5428</v>
      </c>
      <c r="I767" s="10">
        <v>43370</v>
      </c>
      <c r="J767" s="7" t="s">
        <v>125</v>
      </c>
    </row>
    <row r="768" spans="1:10" ht="30" hidden="1" customHeight="1" thickBot="1" x14ac:dyDescent="0.3">
      <c r="A768" s="42"/>
      <c r="B768" s="42"/>
      <c r="C768" s="47"/>
      <c r="D768" s="6" t="s">
        <v>173</v>
      </c>
      <c r="E768" s="6" t="s">
        <v>21</v>
      </c>
      <c r="F768" s="12" t="s">
        <v>21</v>
      </c>
      <c r="G768" s="6" t="s">
        <v>11</v>
      </c>
      <c r="H768" s="31">
        <v>9463.6</v>
      </c>
      <c r="I768" s="10">
        <v>43370</v>
      </c>
      <c r="J768" s="7" t="s">
        <v>144</v>
      </c>
    </row>
    <row r="769" spans="1:10" ht="30" hidden="1" customHeight="1" thickBot="1" x14ac:dyDescent="0.3">
      <c r="A769" s="42"/>
      <c r="B769" s="42"/>
      <c r="C769" s="47"/>
      <c r="D769" s="6" t="s">
        <v>173</v>
      </c>
      <c r="E769" s="6" t="s">
        <v>21</v>
      </c>
      <c r="F769" s="12" t="s">
        <v>21</v>
      </c>
      <c r="G769" s="6" t="s">
        <v>11</v>
      </c>
      <c r="H769" s="31">
        <v>9463.6</v>
      </c>
      <c r="I769" s="10">
        <v>43370</v>
      </c>
      <c r="J769" s="7" t="s">
        <v>144</v>
      </c>
    </row>
    <row r="770" spans="1:10" ht="30" hidden="1" customHeight="1" thickBot="1" x14ac:dyDescent="0.3">
      <c r="A770" s="42"/>
      <c r="B770" s="42"/>
      <c r="C770" s="47"/>
      <c r="D770" s="6" t="s">
        <v>176</v>
      </c>
      <c r="E770" s="6" t="s">
        <v>21</v>
      </c>
      <c r="F770" s="12" t="s">
        <v>21</v>
      </c>
      <c r="G770" s="6" t="s">
        <v>11</v>
      </c>
      <c r="H770" s="31">
        <v>23151.599999999999</v>
      </c>
      <c r="I770" s="10">
        <v>43370</v>
      </c>
      <c r="J770" s="7" t="s">
        <v>144</v>
      </c>
    </row>
    <row r="771" spans="1:10" ht="30" hidden="1" customHeight="1" thickBot="1" x14ac:dyDescent="0.3">
      <c r="A771" s="42"/>
      <c r="B771" s="42"/>
      <c r="C771" s="47"/>
      <c r="D771" s="6" t="s">
        <v>175</v>
      </c>
      <c r="E771" s="6" t="s">
        <v>21</v>
      </c>
      <c r="F771" s="12" t="s">
        <v>21</v>
      </c>
      <c r="G771" s="6" t="s">
        <v>11</v>
      </c>
      <c r="H771" s="31">
        <v>10472.5</v>
      </c>
      <c r="I771" s="10">
        <v>43370</v>
      </c>
      <c r="J771" s="7" t="s">
        <v>144</v>
      </c>
    </row>
    <row r="772" spans="1:10" ht="30" hidden="1" customHeight="1" thickBot="1" x14ac:dyDescent="0.3">
      <c r="A772" s="42"/>
      <c r="B772" s="42"/>
      <c r="C772" s="47"/>
      <c r="D772" s="6" t="s">
        <v>175</v>
      </c>
      <c r="E772" s="6" t="s">
        <v>21</v>
      </c>
      <c r="F772" s="12" t="s">
        <v>21</v>
      </c>
      <c r="G772" s="6" t="s">
        <v>11</v>
      </c>
      <c r="H772" s="31">
        <v>10472.5</v>
      </c>
      <c r="I772" s="10">
        <v>43370</v>
      </c>
      <c r="J772" s="7" t="s">
        <v>144</v>
      </c>
    </row>
    <row r="773" spans="1:10" ht="30" hidden="1" customHeight="1" thickBot="1" x14ac:dyDescent="0.3">
      <c r="A773" s="42"/>
      <c r="B773" s="42"/>
      <c r="C773" s="47"/>
      <c r="D773" s="6" t="s">
        <v>175</v>
      </c>
      <c r="E773" s="6" t="s">
        <v>21</v>
      </c>
      <c r="F773" s="12" t="s">
        <v>21</v>
      </c>
      <c r="G773" s="6" t="s">
        <v>11</v>
      </c>
      <c r="H773" s="31">
        <v>10472.5</v>
      </c>
      <c r="I773" s="10">
        <v>43370</v>
      </c>
      <c r="J773" s="7" t="s">
        <v>144</v>
      </c>
    </row>
    <row r="774" spans="1:10" ht="30" hidden="1" customHeight="1" thickBot="1" x14ac:dyDescent="0.3">
      <c r="A774" s="42"/>
      <c r="B774" s="42"/>
      <c r="C774" s="47"/>
      <c r="D774" s="6" t="s">
        <v>169</v>
      </c>
      <c r="E774" s="6" t="s">
        <v>21</v>
      </c>
      <c r="F774" s="12" t="s">
        <v>21</v>
      </c>
      <c r="G774" s="6" t="s">
        <v>11</v>
      </c>
      <c r="H774" s="31">
        <v>5428</v>
      </c>
      <c r="I774" s="10">
        <v>43370</v>
      </c>
      <c r="J774" s="7" t="s">
        <v>144</v>
      </c>
    </row>
    <row r="775" spans="1:10" ht="30" hidden="1" customHeight="1" thickBot="1" x14ac:dyDescent="0.3">
      <c r="A775" s="42"/>
      <c r="B775" s="42"/>
      <c r="C775" s="47"/>
      <c r="D775" s="6" t="s">
        <v>169</v>
      </c>
      <c r="E775" s="6" t="s">
        <v>21</v>
      </c>
      <c r="F775" s="12" t="s">
        <v>21</v>
      </c>
      <c r="G775" s="6" t="s">
        <v>11</v>
      </c>
      <c r="H775" s="31">
        <v>5428</v>
      </c>
      <c r="I775" s="10">
        <v>43370</v>
      </c>
      <c r="J775" s="7" t="s">
        <v>144</v>
      </c>
    </row>
    <row r="776" spans="1:10" ht="30" hidden="1" customHeight="1" thickBot="1" x14ac:dyDescent="0.3">
      <c r="A776" s="42"/>
      <c r="B776" s="42"/>
      <c r="C776" s="47"/>
      <c r="D776" s="6" t="s">
        <v>169</v>
      </c>
      <c r="E776" s="6" t="s">
        <v>21</v>
      </c>
      <c r="F776" s="12" t="s">
        <v>21</v>
      </c>
      <c r="G776" s="6" t="s">
        <v>11</v>
      </c>
      <c r="H776" s="31">
        <v>5428</v>
      </c>
      <c r="I776" s="10">
        <v>43370</v>
      </c>
      <c r="J776" s="7" t="s">
        <v>144</v>
      </c>
    </row>
    <row r="777" spans="1:10" ht="30" hidden="1" customHeight="1" thickBot="1" x14ac:dyDescent="0.3">
      <c r="A777" s="42"/>
      <c r="B777" s="42"/>
      <c r="C777" s="47"/>
      <c r="D777" s="6" t="s">
        <v>169</v>
      </c>
      <c r="E777" s="6" t="s">
        <v>21</v>
      </c>
      <c r="F777" s="12" t="s">
        <v>21</v>
      </c>
      <c r="G777" s="6" t="s">
        <v>11</v>
      </c>
      <c r="H777" s="31">
        <v>5428</v>
      </c>
      <c r="I777" s="10">
        <v>43370</v>
      </c>
      <c r="J777" s="7" t="s">
        <v>144</v>
      </c>
    </row>
    <row r="778" spans="1:10" ht="30" hidden="1" customHeight="1" thickBot="1" x14ac:dyDescent="0.3">
      <c r="A778" s="42"/>
      <c r="B778" s="42"/>
      <c r="C778" s="47"/>
      <c r="D778" s="6" t="s">
        <v>169</v>
      </c>
      <c r="E778" s="6" t="s">
        <v>21</v>
      </c>
      <c r="F778" s="12" t="s">
        <v>21</v>
      </c>
      <c r="G778" s="6" t="s">
        <v>11</v>
      </c>
      <c r="H778" s="31">
        <v>5428</v>
      </c>
      <c r="I778" s="10">
        <v>43370</v>
      </c>
      <c r="J778" s="7" t="s">
        <v>144</v>
      </c>
    </row>
    <row r="779" spans="1:10" ht="30" hidden="1" customHeight="1" thickBot="1" x14ac:dyDescent="0.3">
      <c r="A779" s="42"/>
      <c r="B779" s="42"/>
      <c r="C779" s="47"/>
      <c r="D779" s="6" t="s">
        <v>175</v>
      </c>
      <c r="E779" s="6" t="s">
        <v>21</v>
      </c>
      <c r="F779" s="12" t="s">
        <v>21</v>
      </c>
      <c r="G779" s="6" t="s">
        <v>11</v>
      </c>
      <c r="H779" s="31">
        <v>10472.5</v>
      </c>
      <c r="I779" s="10">
        <v>43370</v>
      </c>
      <c r="J779" s="7" t="s">
        <v>39</v>
      </c>
    </row>
    <row r="780" spans="1:10" ht="30" hidden="1" customHeight="1" thickBot="1" x14ac:dyDescent="0.3">
      <c r="A780" s="42"/>
      <c r="B780" s="42"/>
      <c r="C780" s="47"/>
      <c r="D780" s="6" t="s">
        <v>175</v>
      </c>
      <c r="E780" s="6" t="s">
        <v>21</v>
      </c>
      <c r="F780" s="12" t="s">
        <v>21</v>
      </c>
      <c r="G780" s="6" t="s">
        <v>11</v>
      </c>
      <c r="H780" s="31">
        <v>10472.5</v>
      </c>
      <c r="I780" s="10">
        <v>43370</v>
      </c>
      <c r="J780" s="7" t="s">
        <v>39</v>
      </c>
    </row>
    <row r="781" spans="1:10" ht="30" hidden="1" customHeight="1" thickBot="1" x14ac:dyDescent="0.3">
      <c r="A781" s="42"/>
      <c r="B781" s="42"/>
      <c r="C781" s="47"/>
      <c r="D781" s="6" t="s">
        <v>175</v>
      </c>
      <c r="E781" s="6" t="s">
        <v>21</v>
      </c>
      <c r="F781" s="12" t="s">
        <v>21</v>
      </c>
      <c r="G781" s="6" t="s">
        <v>11</v>
      </c>
      <c r="H781" s="31">
        <v>10472.5</v>
      </c>
      <c r="I781" s="10">
        <v>43370</v>
      </c>
      <c r="J781" s="7" t="s">
        <v>39</v>
      </c>
    </row>
    <row r="782" spans="1:10" ht="30" hidden="1" customHeight="1" thickBot="1" x14ac:dyDescent="0.3">
      <c r="A782" s="42"/>
      <c r="B782" s="42"/>
      <c r="C782" s="47"/>
      <c r="D782" s="6" t="s">
        <v>175</v>
      </c>
      <c r="E782" s="6" t="s">
        <v>21</v>
      </c>
      <c r="F782" s="12" t="s">
        <v>21</v>
      </c>
      <c r="G782" s="6" t="s">
        <v>11</v>
      </c>
      <c r="H782" s="31">
        <v>10472.5</v>
      </c>
      <c r="I782" s="10">
        <v>43370</v>
      </c>
      <c r="J782" s="7" t="s">
        <v>39</v>
      </c>
    </row>
    <row r="783" spans="1:10" ht="30" hidden="1" customHeight="1" thickBot="1" x14ac:dyDescent="0.3">
      <c r="A783" s="42"/>
      <c r="B783" s="42"/>
      <c r="C783" s="47"/>
      <c r="D783" s="6" t="s">
        <v>175</v>
      </c>
      <c r="E783" s="6" t="s">
        <v>21</v>
      </c>
      <c r="F783" s="12" t="s">
        <v>21</v>
      </c>
      <c r="G783" s="6" t="s">
        <v>11</v>
      </c>
      <c r="H783" s="31">
        <v>10472.5</v>
      </c>
      <c r="I783" s="10">
        <v>43370</v>
      </c>
      <c r="J783" s="7" t="s">
        <v>39</v>
      </c>
    </row>
    <row r="784" spans="1:10" ht="30" hidden="1" customHeight="1" thickBot="1" x14ac:dyDescent="0.3">
      <c r="A784" s="42"/>
      <c r="B784" s="42"/>
      <c r="C784" s="47"/>
      <c r="D784" s="6" t="s">
        <v>176</v>
      </c>
      <c r="E784" s="6" t="s">
        <v>21</v>
      </c>
      <c r="F784" s="12" t="s">
        <v>21</v>
      </c>
      <c r="G784" s="6" t="s">
        <v>11</v>
      </c>
      <c r="H784" s="31">
        <v>10867.8</v>
      </c>
      <c r="I784" s="10">
        <v>43370</v>
      </c>
      <c r="J784" s="7" t="s">
        <v>39</v>
      </c>
    </row>
    <row r="785" spans="1:10" ht="30" hidden="1" customHeight="1" thickBot="1" x14ac:dyDescent="0.3">
      <c r="A785" s="42"/>
      <c r="B785" s="42"/>
      <c r="C785" s="47"/>
      <c r="D785" s="6" t="s">
        <v>169</v>
      </c>
      <c r="E785" s="6" t="s">
        <v>21</v>
      </c>
      <c r="F785" s="12" t="s">
        <v>21</v>
      </c>
      <c r="G785" s="6" t="s">
        <v>11</v>
      </c>
      <c r="H785" s="31">
        <v>5428</v>
      </c>
      <c r="I785" s="10">
        <v>43370</v>
      </c>
      <c r="J785" s="7" t="s">
        <v>39</v>
      </c>
    </row>
    <row r="786" spans="1:10" ht="30" hidden="1" customHeight="1" thickBot="1" x14ac:dyDescent="0.3">
      <c r="A786" s="42"/>
      <c r="B786" s="42"/>
      <c r="C786" s="47"/>
      <c r="D786" s="6" t="s">
        <v>173</v>
      </c>
      <c r="E786" s="6" t="s">
        <v>21</v>
      </c>
      <c r="F786" s="12" t="s">
        <v>21</v>
      </c>
      <c r="G786" s="6" t="s">
        <v>11</v>
      </c>
      <c r="H786" s="31">
        <v>9463.6</v>
      </c>
      <c r="I786" s="10">
        <v>43370</v>
      </c>
      <c r="J786" s="7" t="s">
        <v>39</v>
      </c>
    </row>
    <row r="787" spans="1:10" ht="30" hidden="1" customHeight="1" thickBot="1" x14ac:dyDescent="0.3">
      <c r="A787" s="42"/>
      <c r="B787" s="42"/>
      <c r="C787" s="47"/>
      <c r="D787" s="6" t="s">
        <v>173</v>
      </c>
      <c r="E787" s="6" t="s">
        <v>21</v>
      </c>
      <c r="F787" s="12" t="s">
        <v>21</v>
      </c>
      <c r="G787" s="6" t="s">
        <v>11</v>
      </c>
      <c r="H787" s="31">
        <v>9463.6</v>
      </c>
      <c r="I787" s="10">
        <v>43370</v>
      </c>
      <c r="J787" s="7" t="s">
        <v>39</v>
      </c>
    </row>
    <row r="788" spans="1:10" ht="30" hidden="1" customHeight="1" thickBot="1" x14ac:dyDescent="0.3">
      <c r="A788" s="42"/>
      <c r="B788" s="42"/>
      <c r="C788" s="47"/>
      <c r="D788" s="6" t="s">
        <v>173</v>
      </c>
      <c r="E788" s="6" t="s">
        <v>21</v>
      </c>
      <c r="F788" s="12" t="s">
        <v>21</v>
      </c>
      <c r="G788" s="6" t="s">
        <v>11</v>
      </c>
      <c r="H788" s="31">
        <v>9463.6</v>
      </c>
      <c r="I788" s="10">
        <v>43370</v>
      </c>
      <c r="J788" s="7" t="s">
        <v>39</v>
      </c>
    </row>
    <row r="789" spans="1:10" ht="30" hidden="1" customHeight="1" thickBot="1" x14ac:dyDescent="0.3">
      <c r="A789" s="42"/>
      <c r="B789" s="42"/>
      <c r="C789" s="47"/>
      <c r="D789" s="6" t="s">
        <v>173</v>
      </c>
      <c r="E789" s="6" t="s">
        <v>21</v>
      </c>
      <c r="F789" s="12" t="s">
        <v>21</v>
      </c>
      <c r="G789" s="6" t="s">
        <v>11</v>
      </c>
      <c r="H789" s="31">
        <v>9463.6</v>
      </c>
      <c r="I789" s="10">
        <v>43370</v>
      </c>
      <c r="J789" s="7" t="s">
        <v>39</v>
      </c>
    </row>
    <row r="790" spans="1:10" ht="30" hidden="1" customHeight="1" thickBot="1" x14ac:dyDescent="0.3">
      <c r="A790" s="42"/>
      <c r="B790" s="42"/>
      <c r="C790" s="47"/>
      <c r="D790" s="6" t="s">
        <v>173</v>
      </c>
      <c r="E790" s="6" t="s">
        <v>21</v>
      </c>
      <c r="F790" s="12" t="s">
        <v>21</v>
      </c>
      <c r="G790" s="6" t="s">
        <v>11</v>
      </c>
      <c r="H790" s="31">
        <v>9463.6</v>
      </c>
      <c r="I790" s="10">
        <v>43370</v>
      </c>
      <c r="J790" s="7" t="s">
        <v>39</v>
      </c>
    </row>
    <row r="791" spans="1:10" ht="30" hidden="1" customHeight="1" thickBot="1" x14ac:dyDescent="0.3">
      <c r="A791" s="42"/>
      <c r="B791" s="42"/>
      <c r="C791" s="47"/>
      <c r="D791" s="6" t="s">
        <v>173</v>
      </c>
      <c r="E791" s="6" t="s">
        <v>21</v>
      </c>
      <c r="F791" s="12" t="s">
        <v>21</v>
      </c>
      <c r="G791" s="6" t="s">
        <v>11</v>
      </c>
      <c r="H791" s="31">
        <v>9463.6</v>
      </c>
      <c r="I791" s="10">
        <v>43370</v>
      </c>
      <c r="J791" s="7" t="s">
        <v>39</v>
      </c>
    </row>
    <row r="792" spans="1:10" ht="30" hidden="1" customHeight="1" thickBot="1" x14ac:dyDescent="0.3">
      <c r="A792" s="42"/>
      <c r="B792" s="42"/>
      <c r="C792" s="47"/>
      <c r="D792" s="6" t="s">
        <v>173</v>
      </c>
      <c r="E792" s="6" t="s">
        <v>21</v>
      </c>
      <c r="F792" s="12" t="s">
        <v>21</v>
      </c>
      <c r="G792" s="6" t="s">
        <v>11</v>
      </c>
      <c r="H792" s="31">
        <v>9463.6</v>
      </c>
      <c r="I792" s="10">
        <v>43370</v>
      </c>
      <c r="J792" s="7" t="s">
        <v>39</v>
      </c>
    </row>
    <row r="793" spans="1:10" ht="30" hidden="1" customHeight="1" thickBot="1" x14ac:dyDescent="0.3">
      <c r="A793" s="42"/>
      <c r="B793" s="42"/>
      <c r="C793" s="47"/>
      <c r="D793" s="6" t="s">
        <v>173</v>
      </c>
      <c r="E793" s="6" t="s">
        <v>21</v>
      </c>
      <c r="F793" s="12" t="s">
        <v>21</v>
      </c>
      <c r="G793" s="6" t="s">
        <v>11</v>
      </c>
      <c r="H793" s="31">
        <v>9463.6</v>
      </c>
      <c r="I793" s="10">
        <v>43370</v>
      </c>
      <c r="J793" s="7" t="s">
        <v>39</v>
      </c>
    </row>
    <row r="794" spans="1:10" ht="30" hidden="1" customHeight="1" thickBot="1" x14ac:dyDescent="0.3">
      <c r="A794" s="42"/>
      <c r="B794" s="42"/>
      <c r="C794" s="47"/>
      <c r="D794" s="6" t="s">
        <v>173</v>
      </c>
      <c r="E794" s="6" t="s">
        <v>21</v>
      </c>
      <c r="F794" s="12" t="s">
        <v>21</v>
      </c>
      <c r="G794" s="6" t="s">
        <v>11</v>
      </c>
      <c r="H794" s="31">
        <v>9463.6</v>
      </c>
      <c r="I794" s="10">
        <v>43370</v>
      </c>
      <c r="J794" s="7" t="s">
        <v>39</v>
      </c>
    </row>
    <row r="795" spans="1:10" ht="30" hidden="1" customHeight="1" thickBot="1" x14ac:dyDescent="0.3">
      <c r="A795" s="42"/>
      <c r="B795" s="42"/>
      <c r="C795" s="47"/>
      <c r="D795" s="6" t="s">
        <v>173</v>
      </c>
      <c r="E795" s="6" t="s">
        <v>21</v>
      </c>
      <c r="F795" s="12" t="s">
        <v>21</v>
      </c>
      <c r="G795" s="6" t="s">
        <v>11</v>
      </c>
      <c r="H795" s="31">
        <v>9463.6</v>
      </c>
      <c r="I795" s="10">
        <v>43370</v>
      </c>
      <c r="J795" s="7" t="s">
        <v>39</v>
      </c>
    </row>
    <row r="796" spans="1:10" ht="30" hidden="1" customHeight="1" thickBot="1" x14ac:dyDescent="0.3">
      <c r="A796" s="42"/>
      <c r="B796" s="42"/>
      <c r="C796" s="47"/>
      <c r="D796" s="6" t="s">
        <v>173</v>
      </c>
      <c r="E796" s="6" t="s">
        <v>21</v>
      </c>
      <c r="F796" s="12" t="s">
        <v>21</v>
      </c>
      <c r="G796" s="6" t="s">
        <v>11</v>
      </c>
      <c r="H796" s="31">
        <v>9463.6</v>
      </c>
      <c r="I796" s="10">
        <v>43370</v>
      </c>
      <c r="J796" s="7" t="s">
        <v>39</v>
      </c>
    </row>
    <row r="797" spans="1:10" ht="30" hidden="1" customHeight="1" thickBot="1" x14ac:dyDescent="0.3">
      <c r="A797" s="42"/>
      <c r="B797" s="42"/>
      <c r="C797" s="47"/>
      <c r="D797" s="6" t="s">
        <v>173</v>
      </c>
      <c r="E797" s="6" t="s">
        <v>21</v>
      </c>
      <c r="F797" s="12" t="s">
        <v>21</v>
      </c>
      <c r="G797" s="6" t="s">
        <v>11</v>
      </c>
      <c r="H797" s="31">
        <v>9463.6</v>
      </c>
      <c r="I797" s="10">
        <v>43370</v>
      </c>
      <c r="J797" s="7" t="s">
        <v>39</v>
      </c>
    </row>
    <row r="798" spans="1:10" ht="30" hidden="1" customHeight="1" thickBot="1" x14ac:dyDescent="0.3">
      <c r="A798" s="42"/>
      <c r="B798" s="42"/>
      <c r="C798" s="47"/>
      <c r="D798" s="6" t="s">
        <v>173</v>
      </c>
      <c r="E798" s="6" t="s">
        <v>21</v>
      </c>
      <c r="F798" s="12" t="s">
        <v>21</v>
      </c>
      <c r="G798" s="6" t="s">
        <v>11</v>
      </c>
      <c r="H798" s="31">
        <v>9463.6</v>
      </c>
      <c r="I798" s="10">
        <v>43370</v>
      </c>
      <c r="J798" s="7" t="s">
        <v>39</v>
      </c>
    </row>
    <row r="799" spans="1:10" ht="30" hidden="1" customHeight="1" thickBot="1" x14ac:dyDescent="0.3">
      <c r="A799" s="42"/>
      <c r="B799" s="42"/>
      <c r="C799" s="47"/>
      <c r="D799" s="6" t="s">
        <v>173</v>
      </c>
      <c r="E799" s="6" t="s">
        <v>21</v>
      </c>
      <c r="F799" s="12" t="s">
        <v>21</v>
      </c>
      <c r="G799" s="6" t="s">
        <v>11</v>
      </c>
      <c r="H799" s="31">
        <v>9463.6</v>
      </c>
      <c r="I799" s="10">
        <v>43370</v>
      </c>
      <c r="J799" s="7" t="s">
        <v>39</v>
      </c>
    </row>
    <row r="800" spans="1:10" ht="30" hidden="1" customHeight="1" thickBot="1" x14ac:dyDescent="0.3">
      <c r="A800" s="42"/>
      <c r="B800" s="42"/>
      <c r="C800" s="47"/>
      <c r="D800" s="6" t="s">
        <v>173</v>
      </c>
      <c r="E800" s="6" t="s">
        <v>21</v>
      </c>
      <c r="F800" s="12" t="s">
        <v>21</v>
      </c>
      <c r="G800" s="6" t="s">
        <v>11</v>
      </c>
      <c r="H800" s="31">
        <v>9463.6</v>
      </c>
      <c r="I800" s="10">
        <v>43370</v>
      </c>
      <c r="J800" s="7" t="s">
        <v>39</v>
      </c>
    </row>
    <row r="801" spans="1:10" ht="30" hidden="1" customHeight="1" thickBot="1" x14ac:dyDescent="0.3">
      <c r="A801" s="42"/>
      <c r="B801" s="42"/>
      <c r="C801" s="47"/>
      <c r="D801" s="6" t="s">
        <v>173</v>
      </c>
      <c r="E801" s="6" t="s">
        <v>21</v>
      </c>
      <c r="F801" s="12" t="s">
        <v>21</v>
      </c>
      <c r="G801" s="6" t="s">
        <v>11</v>
      </c>
      <c r="H801" s="31">
        <v>9463.6</v>
      </c>
      <c r="I801" s="10">
        <v>43370</v>
      </c>
      <c r="J801" s="7" t="s">
        <v>39</v>
      </c>
    </row>
    <row r="802" spans="1:10" ht="30" hidden="1" customHeight="1" thickBot="1" x14ac:dyDescent="0.3">
      <c r="A802" s="42"/>
      <c r="B802" s="42"/>
      <c r="C802" s="47"/>
      <c r="D802" s="6" t="s">
        <v>175</v>
      </c>
      <c r="E802" s="6" t="s">
        <v>21</v>
      </c>
      <c r="F802" s="12" t="s">
        <v>21</v>
      </c>
      <c r="G802" s="6" t="s">
        <v>11</v>
      </c>
      <c r="H802" s="31">
        <v>10472.5</v>
      </c>
      <c r="I802" s="10">
        <v>43370</v>
      </c>
      <c r="J802" s="7" t="s">
        <v>39</v>
      </c>
    </row>
    <row r="803" spans="1:10" ht="30" hidden="1" customHeight="1" thickBot="1" x14ac:dyDescent="0.3">
      <c r="A803" s="42"/>
      <c r="B803" s="42"/>
      <c r="C803" s="47"/>
      <c r="D803" s="6" t="s">
        <v>175</v>
      </c>
      <c r="E803" s="6" t="s">
        <v>21</v>
      </c>
      <c r="F803" s="12" t="s">
        <v>21</v>
      </c>
      <c r="G803" s="6" t="s">
        <v>11</v>
      </c>
      <c r="H803" s="31">
        <v>10472.5</v>
      </c>
      <c r="I803" s="10">
        <v>43370</v>
      </c>
      <c r="J803" s="7" t="s">
        <v>39</v>
      </c>
    </row>
    <row r="804" spans="1:10" ht="30" hidden="1" customHeight="1" thickBot="1" x14ac:dyDescent="0.3">
      <c r="A804" s="42"/>
      <c r="B804" s="42"/>
      <c r="C804" s="47"/>
      <c r="D804" s="6" t="s">
        <v>175</v>
      </c>
      <c r="E804" s="6" t="s">
        <v>21</v>
      </c>
      <c r="F804" s="12" t="s">
        <v>21</v>
      </c>
      <c r="G804" s="6" t="s">
        <v>11</v>
      </c>
      <c r="H804" s="31">
        <v>10472.5</v>
      </c>
      <c r="I804" s="10">
        <v>43370</v>
      </c>
      <c r="J804" s="7" t="s">
        <v>39</v>
      </c>
    </row>
    <row r="805" spans="1:10" ht="30" hidden="1" customHeight="1" thickBot="1" x14ac:dyDescent="0.3">
      <c r="A805" s="42"/>
      <c r="B805" s="42"/>
      <c r="C805" s="47"/>
      <c r="D805" s="6" t="s">
        <v>175</v>
      </c>
      <c r="E805" s="6" t="s">
        <v>21</v>
      </c>
      <c r="F805" s="12" t="s">
        <v>21</v>
      </c>
      <c r="G805" s="6" t="s">
        <v>11</v>
      </c>
      <c r="H805" s="31">
        <v>10472.5</v>
      </c>
      <c r="I805" s="10">
        <v>43370</v>
      </c>
      <c r="J805" s="7" t="s">
        <v>39</v>
      </c>
    </row>
    <row r="806" spans="1:10" ht="30" hidden="1" customHeight="1" thickBot="1" x14ac:dyDescent="0.3">
      <c r="A806" s="42"/>
      <c r="B806" s="42"/>
      <c r="C806" s="47"/>
      <c r="D806" s="6" t="s">
        <v>175</v>
      </c>
      <c r="E806" s="6" t="s">
        <v>21</v>
      </c>
      <c r="F806" s="12" t="s">
        <v>21</v>
      </c>
      <c r="G806" s="6" t="s">
        <v>11</v>
      </c>
      <c r="H806" s="31">
        <v>10472.5</v>
      </c>
      <c r="I806" s="10">
        <v>43370</v>
      </c>
      <c r="J806" s="7" t="s">
        <v>39</v>
      </c>
    </row>
    <row r="807" spans="1:10" ht="30" hidden="1" customHeight="1" thickBot="1" x14ac:dyDescent="0.3">
      <c r="A807" s="42"/>
      <c r="B807" s="42"/>
      <c r="C807" s="47"/>
      <c r="D807" s="6" t="s">
        <v>177</v>
      </c>
      <c r="E807" s="6" t="s">
        <v>21</v>
      </c>
      <c r="F807" s="12" t="s">
        <v>21</v>
      </c>
      <c r="G807" s="6" t="s">
        <v>11</v>
      </c>
      <c r="H807" s="31">
        <v>11859</v>
      </c>
      <c r="I807" s="10">
        <v>43370</v>
      </c>
      <c r="J807" s="7" t="s">
        <v>39</v>
      </c>
    </row>
    <row r="808" spans="1:10" ht="30" hidden="1" customHeight="1" thickBot="1" x14ac:dyDescent="0.3">
      <c r="A808" s="42"/>
      <c r="B808" s="42"/>
      <c r="C808" s="47"/>
      <c r="D808" s="6" t="s">
        <v>177</v>
      </c>
      <c r="E808" s="6" t="s">
        <v>21</v>
      </c>
      <c r="F808" s="12" t="s">
        <v>21</v>
      </c>
      <c r="G808" s="6" t="s">
        <v>11</v>
      </c>
      <c r="H808" s="31">
        <v>11859</v>
      </c>
      <c r="I808" s="10">
        <v>43370</v>
      </c>
      <c r="J808" s="7" t="s">
        <v>39</v>
      </c>
    </row>
    <row r="809" spans="1:10" ht="30" hidden="1" customHeight="1" thickBot="1" x14ac:dyDescent="0.3">
      <c r="A809" s="42"/>
      <c r="B809" s="42"/>
      <c r="C809" s="47"/>
      <c r="D809" s="6" t="s">
        <v>178</v>
      </c>
      <c r="E809" s="6" t="s">
        <v>21</v>
      </c>
      <c r="F809" s="12" t="s">
        <v>21</v>
      </c>
      <c r="G809" s="6" t="s">
        <v>11</v>
      </c>
      <c r="H809" s="31">
        <v>12077.3</v>
      </c>
      <c r="I809" s="10">
        <v>43370</v>
      </c>
      <c r="J809" s="7" t="s">
        <v>39</v>
      </c>
    </row>
    <row r="810" spans="1:10" ht="30" hidden="1" customHeight="1" thickBot="1" x14ac:dyDescent="0.3">
      <c r="A810" s="42"/>
      <c r="B810" s="42"/>
      <c r="C810" s="47"/>
      <c r="D810" s="6" t="s">
        <v>179</v>
      </c>
      <c r="E810" s="6" t="s">
        <v>21</v>
      </c>
      <c r="F810" s="12" t="s">
        <v>21</v>
      </c>
      <c r="G810" s="6" t="s">
        <v>11</v>
      </c>
      <c r="H810" s="31">
        <v>7675.9</v>
      </c>
      <c r="I810" s="10">
        <v>43370</v>
      </c>
      <c r="J810" s="7" t="s">
        <v>39</v>
      </c>
    </row>
    <row r="811" spans="1:10" ht="30" hidden="1" customHeight="1" thickBot="1" x14ac:dyDescent="0.3">
      <c r="A811" s="42"/>
      <c r="B811" s="42"/>
      <c r="C811" s="47"/>
      <c r="D811" s="6" t="s">
        <v>169</v>
      </c>
      <c r="E811" s="6" t="s">
        <v>21</v>
      </c>
      <c r="F811" s="12" t="s">
        <v>21</v>
      </c>
      <c r="G811" s="6" t="s">
        <v>11</v>
      </c>
      <c r="H811" s="31">
        <v>5428</v>
      </c>
      <c r="I811" s="10">
        <v>43370</v>
      </c>
      <c r="J811" s="7" t="s">
        <v>39</v>
      </c>
    </row>
    <row r="812" spans="1:10" ht="30" hidden="1" customHeight="1" thickBot="1" x14ac:dyDescent="0.3">
      <c r="A812" s="42"/>
      <c r="B812" s="42"/>
      <c r="C812" s="47"/>
      <c r="D812" s="6" t="s">
        <v>169</v>
      </c>
      <c r="E812" s="6" t="s">
        <v>21</v>
      </c>
      <c r="F812" s="12" t="s">
        <v>21</v>
      </c>
      <c r="G812" s="6" t="s">
        <v>11</v>
      </c>
      <c r="H812" s="31">
        <v>5428</v>
      </c>
      <c r="I812" s="10">
        <v>43370</v>
      </c>
      <c r="J812" s="7" t="s">
        <v>39</v>
      </c>
    </row>
    <row r="813" spans="1:10" ht="30" hidden="1" customHeight="1" thickBot="1" x14ac:dyDescent="0.3">
      <c r="A813" s="42"/>
      <c r="B813" s="42"/>
      <c r="C813" s="47"/>
      <c r="D813" s="6" t="s">
        <v>169</v>
      </c>
      <c r="E813" s="6" t="s">
        <v>21</v>
      </c>
      <c r="F813" s="12" t="s">
        <v>21</v>
      </c>
      <c r="G813" s="6" t="s">
        <v>11</v>
      </c>
      <c r="H813" s="31">
        <v>5428</v>
      </c>
      <c r="I813" s="10">
        <v>43370</v>
      </c>
      <c r="J813" s="7" t="s">
        <v>39</v>
      </c>
    </row>
    <row r="814" spans="1:10" ht="30" hidden="1" customHeight="1" thickBot="1" x14ac:dyDescent="0.3">
      <c r="A814" s="42"/>
      <c r="B814" s="42"/>
      <c r="C814" s="47"/>
      <c r="D814" s="6" t="s">
        <v>169</v>
      </c>
      <c r="E814" s="6" t="s">
        <v>21</v>
      </c>
      <c r="F814" s="12" t="s">
        <v>21</v>
      </c>
      <c r="G814" s="6" t="s">
        <v>11</v>
      </c>
      <c r="H814" s="31">
        <v>5428</v>
      </c>
      <c r="I814" s="10">
        <v>43370</v>
      </c>
      <c r="J814" s="7" t="s">
        <v>39</v>
      </c>
    </row>
    <row r="815" spans="1:10" ht="30" hidden="1" customHeight="1" thickBot="1" x14ac:dyDescent="0.3">
      <c r="A815" s="42"/>
      <c r="B815" s="42"/>
      <c r="C815" s="43"/>
      <c r="D815" s="6" t="s">
        <v>169</v>
      </c>
      <c r="E815" s="6" t="s">
        <v>21</v>
      </c>
      <c r="F815" s="12" t="s">
        <v>21</v>
      </c>
      <c r="G815" s="6" t="s">
        <v>11</v>
      </c>
      <c r="H815" s="31">
        <v>5428</v>
      </c>
      <c r="I815" s="10">
        <v>43370</v>
      </c>
      <c r="J815" s="7" t="s">
        <v>39</v>
      </c>
    </row>
    <row r="816" spans="1:10" ht="30" hidden="1" customHeight="1" thickBot="1" x14ac:dyDescent="0.3">
      <c r="A816" s="42"/>
      <c r="B816" s="42"/>
      <c r="C816" s="47"/>
      <c r="D816" s="6" t="s">
        <v>169</v>
      </c>
      <c r="E816" s="6" t="s">
        <v>21</v>
      </c>
      <c r="F816" s="12" t="s">
        <v>21</v>
      </c>
      <c r="G816" s="6" t="s">
        <v>11</v>
      </c>
      <c r="H816" s="31">
        <v>5428</v>
      </c>
      <c r="I816" s="10">
        <v>43370</v>
      </c>
      <c r="J816" s="7" t="s">
        <v>39</v>
      </c>
    </row>
    <row r="817" spans="1:10" ht="30" hidden="1" customHeight="1" thickBot="1" x14ac:dyDescent="0.3">
      <c r="A817" s="42"/>
      <c r="B817" s="42"/>
      <c r="C817" s="47"/>
      <c r="D817" s="6" t="s">
        <v>169</v>
      </c>
      <c r="E817" s="6" t="s">
        <v>21</v>
      </c>
      <c r="F817" s="12" t="s">
        <v>21</v>
      </c>
      <c r="G817" s="6" t="s">
        <v>11</v>
      </c>
      <c r="H817" s="31">
        <v>5428</v>
      </c>
      <c r="I817" s="10">
        <v>43370</v>
      </c>
      <c r="J817" s="7" t="s">
        <v>39</v>
      </c>
    </row>
    <row r="818" spans="1:10" ht="30" hidden="1" customHeight="1" thickBot="1" x14ac:dyDescent="0.3">
      <c r="A818" s="42"/>
      <c r="B818" s="42"/>
      <c r="C818" s="47"/>
      <c r="D818" s="6" t="s">
        <v>169</v>
      </c>
      <c r="E818" s="6" t="s">
        <v>21</v>
      </c>
      <c r="F818" s="12" t="s">
        <v>21</v>
      </c>
      <c r="G818" s="6" t="s">
        <v>11</v>
      </c>
      <c r="H818" s="31">
        <v>5428</v>
      </c>
      <c r="I818" s="10">
        <v>43370</v>
      </c>
      <c r="J818" s="7" t="s">
        <v>39</v>
      </c>
    </row>
    <row r="819" spans="1:10" ht="30" hidden="1" customHeight="1" thickBot="1" x14ac:dyDescent="0.3">
      <c r="A819" s="42"/>
      <c r="B819" s="42"/>
      <c r="C819" s="47"/>
      <c r="D819" s="6" t="s">
        <v>169</v>
      </c>
      <c r="E819" s="6" t="s">
        <v>21</v>
      </c>
      <c r="F819" s="12" t="s">
        <v>21</v>
      </c>
      <c r="G819" s="6" t="s">
        <v>11</v>
      </c>
      <c r="H819" s="31">
        <v>5428</v>
      </c>
      <c r="I819" s="10">
        <v>43370</v>
      </c>
      <c r="J819" s="7" t="s">
        <v>39</v>
      </c>
    </row>
    <row r="820" spans="1:10" ht="30" hidden="1" customHeight="1" thickBot="1" x14ac:dyDescent="0.3">
      <c r="A820" s="42"/>
      <c r="B820" s="42"/>
      <c r="C820" s="47"/>
      <c r="D820" s="6" t="s">
        <v>169</v>
      </c>
      <c r="E820" s="6" t="s">
        <v>21</v>
      </c>
      <c r="F820" s="12" t="s">
        <v>21</v>
      </c>
      <c r="G820" s="6" t="s">
        <v>11</v>
      </c>
      <c r="H820" s="31">
        <v>5428</v>
      </c>
      <c r="I820" s="10">
        <v>43370</v>
      </c>
      <c r="J820" s="7" t="s">
        <v>39</v>
      </c>
    </row>
    <row r="821" spans="1:10" ht="30" hidden="1" customHeight="1" thickBot="1" x14ac:dyDescent="0.3">
      <c r="A821" s="42"/>
      <c r="B821" s="42"/>
      <c r="C821" s="47"/>
      <c r="D821" s="6" t="s">
        <v>169</v>
      </c>
      <c r="E821" s="6" t="s">
        <v>21</v>
      </c>
      <c r="F821" s="12" t="s">
        <v>21</v>
      </c>
      <c r="G821" s="6" t="s">
        <v>11</v>
      </c>
      <c r="H821" s="31">
        <v>5428</v>
      </c>
      <c r="I821" s="10">
        <v>43370</v>
      </c>
      <c r="J821" s="7" t="s">
        <v>39</v>
      </c>
    </row>
    <row r="822" spans="1:10" ht="30" hidden="1" customHeight="1" thickBot="1" x14ac:dyDescent="0.3">
      <c r="A822" s="42"/>
      <c r="B822" s="42"/>
      <c r="C822" s="47"/>
      <c r="D822" s="6" t="s">
        <v>169</v>
      </c>
      <c r="E822" s="6" t="s">
        <v>21</v>
      </c>
      <c r="F822" s="12" t="s">
        <v>21</v>
      </c>
      <c r="G822" s="6" t="s">
        <v>11</v>
      </c>
      <c r="H822" s="31">
        <v>5428</v>
      </c>
      <c r="I822" s="10">
        <v>43370</v>
      </c>
      <c r="J822" s="7" t="s">
        <v>39</v>
      </c>
    </row>
    <row r="823" spans="1:10" ht="30" hidden="1" customHeight="1" thickBot="1" x14ac:dyDescent="0.3">
      <c r="A823" s="42"/>
      <c r="B823" s="42"/>
      <c r="C823" s="47"/>
      <c r="D823" s="6" t="s">
        <v>169</v>
      </c>
      <c r="E823" s="6" t="s">
        <v>21</v>
      </c>
      <c r="F823" s="12" t="s">
        <v>21</v>
      </c>
      <c r="G823" s="6" t="s">
        <v>11</v>
      </c>
      <c r="H823" s="31">
        <v>5428</v>
      </c>
      <c r="I823" s="10">
        <v>43370</v>
      </c>
      <c r="J823" s="7" t="s">
        <v>39</v>
      </c>
    </row>
    <row r="824" spans="1:10" ht="30" hidden="1" customHeight="1" thickBot="1" x14ac:dyDescent="0.3">
      <c r="A824" s="42"/>
      <c r="B824" s="42"/>
      <c r="C824" s="47"/>
      <c r="D824" s="6" t="s">
        <v>169</v>
      </c>
      <c r="E824" s="6" t="s">
        <v>21</v>
      </c>
      <c r="F824" s="12" t="s">
        <v>21</v>
      </c>
      <c r="G824" s="6" t="s">
        <v>11</v>
      </c>
      <c r="H824" s="31">
        <v>5428</v>
      </c>
      <c r="I824" s="10">
        <v>43370</v>
      </c>
      <c r="J824" s="7" t="s">
        <v>39</v>
      </c>
    </row>
    <row r="825" spans="1:10" ht="30" hidden="1" customHeight="1" thickBot="1" x14ac:dyDescent="0.3">
      <c r="A825" s="42"/>
      <c r="B825" s="42"/>
      <c r="C825" s="47"/>
      <c r="D825" s="6" t="s">
        <v>169</v>
      </c>
      <c r="E825" s="6" t="s">
        <v>21</v>
      </c>
      <c r="F825" s="12" t="s">
        <v>21</v>
      </c>
      <c r="G825" s="6" t="s">
        <v>11</v>
      </c>
      <c r="H825" s="31">
        <v>5428</v>
      </c>
      <c r="I825" s="10">
        <v>43370</v>
      </c>
      <c r="J825" s="7" t="s">
        <v>39</v>
      </c>
    </row>
    <row r="826" spans="1:10" ht="30" hidden="1" customHeight="1" thickBot="1" x14ac:dyDescent="0.3">
      <c r="A826" s="42"/>
      <c r="B826" s="42"/>
      <c r="C826" s="47"/>
      <c r="D826" s="6" t="s">
        <v>169</v>
      </c>
      <c r="E826" s="6" t="s">
        <v>21</v>
      </c>
      <c r="F826" s="12" t="s">
        <v>21</v>
      </c>
      <c r="G826" s="6" t="s">
        <v>11</v>
      </c>
      <c r="H826" s="31">
        <v>5428</v>
      </c>
      <c r="I826" s="10">
        <v>43370</v>
      </c>
      <c r="J826" s="7" t="s">
        <v>39</v>
      </c>
    </row>
    <row r="827" spans="1:10" ht="30" hidden="1" customHeight="1" thickBot="1" x14ac:dyDescent="0.3">
      <c r="A827" s="42"/>
      <c r="B827" s="42"/>
      <c r="C827" s="43"/>
      <c r="D827" s="19" t="s">
        <v>175</v>
      </c>
      <c r="E827" s="19" t="s">
        <v>21</v>
      </c>
      <c r="F827" s="20" t="s">
        <v>21</v>
      </c>
      <c r="G827" s="19" t="s">
        <v>11</v>
      </c>
      <c r="H827" s="32">
        <v>10472.5</v>
      </c>
      <c r="I827" s="10">
        <v>43370</v>
      </c>
      <c r="J827" s="7" t="s">
        <v>180</v>
      </c>
    </row>
    <row r="828" spans="1:10" ht="30" hidden="1" customHeight="1" thickBot="1" x14ac:dyDescent="0.3">
      <c r="A828" s="42"/>
      <c r="B828" s="42"/>
      <c r="C828" s="43"/>
      <c r="D828" s="19" t="s">
        <v>175</v>
      </c>
      <c r="E828" s="19" t="s">
        <v>21</v>
      </c>
      <c r="F828" s="20" t="s">
        <v>21</v>
      </c>
      <c r="G828" s="19" t="s">
        <v>11</v>
      </c>
      <c r="H828" s="32">
        <v>10472.5</v>
      </c>
      <c r="I828" s="10">
        <v>43370</v>
      </c>
      <c r="J828" s="7" t="s">
        <v>181</v>
      </c>
    </row>
    <row r="829" spans="1:10" ht="30" hidden="1" customHeight="1" thickBot="1" x14ac:dyDescent="0.3">
      <c r="A829" s="42"/>
      <c r="B829" s="42"/>
      <c r="C829" s="43"/>
      <c r="D829" s="19" t="s">
        <v>175</v>
      </c>
      <c r="E829" s="19" t="s">
        <v>21</v>
      </c>
      <c r="F829" s="20" t="s">
        <v>21</v>
      </c>
      <c r="G829" s="19" t="s">
        <v>11</v>
      </c>
      <c r="H829" s="32">
        <v>10472.5</v>
      </c>
      <c r="I829" s="10">
        <v>43370</v>
      </c>
      <c r="J829" s="7" t="s">
        <v>181</v>
      </c>
    </row>
    <row r="830" spans="1:10" ht="30" hidden="1" customHeight="1" thickBot="1" x14ac:dyDescent="0.3">
      <c r="A830" s="42"/>
      <c r="B830" s="42"/>
      <c r="C830" s="43"/>
      <c r="D830" s="19" t="s">
        <v>175</v>
      </c>
      <c r="E830" s="19" t="s">
        <v>21</v>
      </c>
      <c r="F830" s="20" t="s">
        <v>21</v>
      </c>
      <c r="G830" s="19" t="s">
        <v>11</v>
      </c>
      <c r="H830" s="32">
        <v>10472.5</v>
      </c>
      <c r="I830" s="10">
        <v>43370</v>
      </c>
      <c r="J830" s="7" t="s">
        <v>181</v>
      </c>
    </row>
    <row r="831" spans="1:10" ht="30" hidden="1" customHeight="1" thickBot="1" x14ac:dyDescent="0.3">
      <c r="A831" s="42"/>
      <c r="B831" s="42"/>
      <c r="C831" s="43"/>
      <c r="D831" s="19" t="s">
        <v>175</v>
      </c>
      <c r="E831" s="19" t="s">
        <v>21</v>
      </c>
      <c r="F831" s="20" t="s">
        <v>21</v>
      </c>
      <c r="G831" s="19" t="s">
        <v>11</v>
      </c>
      <c r="H831" s="32">
        <v>10472.5</v>
      </c>
      <c r="I831" s="10">
        <v>43370</v>
      </c>
      <c r="J831" s="7" t="s">
        <v>181</v>
      </c>
    </row>
    <row r="832" spans="1:10" ht="30" hidden="1" customHeight="1" thickBot="1" x14ac:dyDescent="0.3">
      <c r="A832" s="42"/>
      <c r="B832" s="42"/>
      <c r="C832" s="43"/>
      <c r="D832" s="19" t="s">
        <v>169</v>
      </c>
      <c r="E832" s="19" t="s">
        <v>21</v>
      </c>
      <c r="F832" s="20" t="s">
        <v>21</v>
      </c>
      <c r="G832" s="19" t="s">
        <v>11</v>
      </c>
      <c r="H832" s="32">
        <v>5428</v>
      </c>
      <c r="I832" s="10">
        <v>43370</v>
      </c>
      <c r="J832" s="7" t="s">
        <v>181</v>
      </c>
    </row>
    <row r="833" spans="1:10" ht="30" hidden="1" customHeight="1" thickBot="1" x14ac:dyDescent="0.3">
      <c r="A833" s="42"/>
      <c r="B833" s="42"/>
      <c r="C833" s="43"/>
      <c r="D833" s="19" t="s">
        <v>169</v>
      </c>
      <c r="E833" s="19" t="s">
        <v>21</v>
      </c>
      <c r="F833" s="20" t="s">
        <v>21</v>
      </c>
      <c r="G833" s="19" t="s">
        <v>11</v>
      </c>
      <c r="H833" s="32">
        <v>5428</v>
      </c>
      <c r="I833" s="10">
        <v>43370</v>
      </c>
      <c r="J833" s="7" t="s">
        <v>181</v>
      </c>
    </row>
    <row r="834" spans="1:10" ht="30" hidden="1" customHeight="1" thickBot="1" x14ac:dyDescent="0.3">
      <c r="A834" s="42"/>
      <c r="B834" s="42"/>
      <c r="C834" s="43"/>
      <c r="D834" s="19" t="s">
        <v>169</v>
      </c>
      <c r="E834" s="19" t="s">
        <v>21</v>
      </c>
      <c r="F834" s="20" t="s">
        <v>21</v>
      </c>
      <c r="G834" s="19" t="s">
        <v>11</v>
      </c>
      <c r="H834" s="32">
        <v>5428</v>
      </c>
      <c r="I834" s="10">
        <v>43370</v>
      </c>
      <c r="J834" s="7" t="s">
        <v>181</v>
      </c>
    </row>
    <row r="835" spans="1:10" ht="30" hidden="1" customHeight="1" thickBot="1" x14ac:dyDescent="0.3">
      <c r="A835" s="42"/>
      <c r="B835" s="42"/>
      <c r="C835" s="47"/>
      <c r="D835" s="6" t="s">
        <v>173</v>
      </c>
      <c r="E835" s="19" t="s">
        <v>21</v>
      </c>
      <c r="F835" s="20" t="s">
        <v>21</v>
      </c>
      <c r="G835" s="19" t="s">
        <v>11</v>
      </c>
      <c r="H835" s="31">
        <v>9463.6</v>
      </c>
      <c r="I835" s="10">
        <v>43370</v>
      </c>
      <c r="J835" s="7" t="s">
        <v>166</v>
      </c>
    </row>
    <row r="836" spans="1:10" ht="30" hidden="1" customHeight="1" thickBot="1" x14ac:dyDescent="0.3">
      <c r="A836" s="42"/>
      <c r="B836" s="42"/>
      <c r="C836" s="47"/>
      <c r="D836" s="6" t="s">
        <v>173</v>
      </c>
      <c r="E836" s="19" t="s">
        <v>21</v>
      </c>
      <c r="F836" s="20" t="s">
        <v>21</v>
      </c>
      <c r="G836" s="19" t="s">
        <v>11</v>
      </c>
      <c r="H836" s="31">
        <v>9463.6</v>
      </c>
      <c r="I836" s="10">
        <v>43370</v>
      </c>
      <c r="J836" s="7" t="s">
        <v>166</v>
      </c>
    </row>
    <row r="837" spans="1:10" ht="30" hidden="1" customHeight="1" thickBot="1" x14ac:dyDescent="0.3">
      <c r="A837" s="42"/>
      <c r="B837" s="42"/>
      <c r="C837" s="47"/>
      <c r="D837" s="6" t="s">
        <v>173</v>
      </c>
      <c r="E837" s="19" t="s">
        <v>21</v>
      </c>
      <c r="F837" s="20" t="s">
        <v>21</v>
      </c>
      <c r="G837" s="19" t="s">
        <v>11</v>
      </c>
      <c r="H837" s="31">
        <v>9463.6</v>
      </c>
      <c r="I837" s="10">
        <v>43370</v>
      </c>
      <c r="J837" s="7" t="s">
        <v>166</v>
      </c>
    </row>
    <row r="838" spans="1:10" ht="30" hidden="1" customHeight="1" thickBot="1" x14ac:dyDescent="0.3">
      <c r="A838" s="42"/>
      <c r="B838" s="42"/>
      <c r="C838" s="47"/>
      <c r="D838" s="6" t="s">
        <v>175</v>
      </c>
      <c r="E838" s="19" t="s">
        <v>21</v>
      </c>
      <c r="F838" s="20" t="s">
        <v>21</v>
      </c>
      <c r="G838" s="19" t="s">
        <v>11</v>
      </c>
      <c r="H838" s="31">
        <v>10472.5</v>
      </c>
      <c r="I838" s="10">
        <v>43370</v>
      </c>
      <c r="J838" s="7" t="s">
        <v>166</v>
      </c>
    </row>
    <row r="839" spans="1:10" ht="30" hidden="1" customHeight="1" thickBot="1" x14ac:dyDescent="0.3">
      <c r="A839" s="42"/>
      <c r="B839" s="42"/>
      <c r="C839" s="47"/>
      <c r="D839" s="6" t="s">
        <v>175</v>
      </c>
      <c r="E839" s="19" t="s">
        <v>21</v>
      </c>
      <c r="F839" s="20" t="s">
        <v>21</v>
      </c>
      <c r="G839" s="19" t="s">
        <v>11</v>
      </c>
      <c r="H839" s="31">
        <v>10472.5</v>
      </c>
      <c r="I839" s="10">
        <v>43370</v>
      </c>
      <c r="J839" s="7" t="s">
        <v>166</v>
      </c>
    </row>
    <row r="840" spans="1:10" ht="30" hidden="1" customHeight="1" thickBot="1" x14ac:dyDescent="0.3">
      <c r="A840" s="42"/>
      <c r="B840" s="42"/>
      <c r="C840" s="47"/>
      <c r="D840" s="6" t="s">
        <v>175</v>
      </c>
      <c r="E840" s="19" t="s">
        <v>21</v>
      </c>
      <c r="F840" s="20" t="s">
        <v>21</v>
      </c>
      <c r="G840" s="19" t="s">
        <v>11</v>
      </c>
      <c r="H840" s="31">
        <v>10472.5</v>
      </c>
      <c r="I840" s="10">
        <v>43370</v>
      </c>
      <c r="J840" s="7" t="s">
        <v>166</v>
      </c>
    </row>
    <row r="841" spans="1:10" ht="30" hidden="1" customHeight="1" thickBot="1" x14ac:dyDescent="0.3">
      <c r="A841" s="42"/>
      <c r="B841" s="42"/>
      <c r="C841" s="47"/>
      <c r="D841" s="6" t="s">
        <v>177</v>
      </c>
      <c r="E841" s="19" t="s">
        <v>21</v>
      </c>
      <c r="F841" s="20" t="s">
        <v>21</v>
      </c>
      <c r="G841" s="19" t="s">
        <v>11</v>
      </c>
      <c r="H841" s="31">
        <v>11859</v>
      </c>
      <c r="I841" s="10">
        <v>43370</v>
      </c>
      <c r="J841" s="7" t="s">
        <v>166</v>
      </c>
    </row>
    <row r="842" spans="1:10" ht="30" hidden="1" customHeight="1" thickBot="1" x14ac:dyDescent="0.3">
      <c r="A842" s="42"/>
      <c r="B842" s="42"/>
      <c r="C842" s="47"/>
      <c r="D842" s="6" t="s">
        <v>177</v>
      </c>
      <c r="E842" s="19" t="s">
        <v>21</v>
      </c>
      <c r="F842" s="20" t="s">
        <v>21</v>
      </c>
      <c r="G842" s="19" t="s">
        <v>11</v>
      </c>
      <c r="H842" s="31">
        <v>11859</v>
      </c>
      <c r="I842" s="10">
        <v>43370</v>
      </c>
      <c r="J842" s="7" t="s">
        <v>166</v>
      </c>
    </row>
    <row r="843" spans="1:10" ht="30" hidden="1" customHeight="1" thickBot="1" x14ac:dyDescent="0.3">
      <c r="A843" s="42"/>
      <c r="B843" s="42"/>
      <c r="C843" s="47"/>
      <c r="D843" s="6" t="s">
        <v>177</v>
      </c>
      <c r="E843" s="19" t="s">
        <v>21</v>
      </c>
      <c r="F843" s="20" t="s">
        <v>21</v>
      </c>
      <c r="G843" s="19" t="s">
        <v>11</v>
      </c>
      <c r="H843" s="31">
        <v>11859</v>
      </c>
      <c r="I843" s="10">
        <v>43370</v>
      </c>
      <c r="J843" s="7" t="s">
        <v>166</v>
      </c>
    </row>
    <row r="844" spans="1:10" ht="30" hidden="1" customHeight="1" thickBot="1" x14ac:dyDescent="0.3">
      <c r="A844" s="42"/>
      <c r="B844" s="42"/>
      <c r="C844" s="47"/>
      <c r="D844" s="6" t="s">
        <v>169</v>
      </c>
      <c r="E844" s="19" t="s">
        <v>21</v>
      </c>
      <c r="F844" s="20" t="s">
        <v>21</v>
      </c>
      <c r="G844" s="19" t="s">
        <v>11</v>
      </c>
      <c r="H844" s="31">
        <v>5428</v>
      </c>
      <c r="I844" s="10">
        <v>43370</v>
      </c>
      <c r="J844" s="7" t="s">
        <v>166</v>
      </c>
    </row>
    <row r="845" spans="1:10" ht="30" hidden="1" customHeight="1" thickBot="1" x14ac:dyDescent="0.3">
      <c r="A845" s="42"/>
      <c r="B845" s="42"/>
      <c r="C845" s="47"/>
      <c r="D845" s="6" t="s">
        <v>169</v>
      </c>
      <c r="E845" s="19" t="s">
        <v>21</v>
      </c>
      <c r="F845" s="20" t="s">
        <v>21</v>
      </c>
      <c r="G845" s="19" t="s">
        <v>11</v>
      </c>
      <c r="H845" s="31">
        <v>5428</v>
      </c>
      <c r="I845" s="10">
        <v>43370</v>
      </c>
      <c r="J845" s="7" t="s">
        <v>166</v>
      </c>
    </row>
    <row r="846" spans="1:10" ht="30" hidden="1" customHeight="1" thickBot="1" x14ac:dyDescent="0.3">
      <c r="A846" s="42"/>
      <c r="B846" s="42"/>
      <c r="C846" s="47"/>
      <c r="D846" s="6" t="s">
        <v>169</v>
      </c>
      <c r="E846" s="19" t="s">
        <v>21</v>
      </c>
      <c r="F846" s="20" t="s">
        <v>21</v>
      </c>
      <c r="G846" s="19" t="s">
        <v>11</v>
      </c>
      <c r="H846" s="31">
        <v>5428</v>
      </c>
      <c r="I846" s="10">
        <v>43370</v>
      </c>
      <c r="J846" s="7" t="s">
        <v>166</v>
      </c>
    </row>
    <row r="847" spans="1:10" ht="30" hidden="1" customHeight="1" thickBot="1" x14ac:dyDescent="0.3">
      <c r="A847" s="42"/>
      <c r="B847" s="42"/>
      <c r="C847" s="48"/>
      <c r="D847" s="14" t="s">
        <v>160</v>
      </c>
      <c r="E847" s="14" t="s">
        <v>161</v>
      </c>
      <c r="F847" s="15" t="s">
        <v>21</v>
      </c>
      <c r="G847" s="14" t="s">
        <v>11</v>
      </c>
      <c r="H847" s="33">
        <v>5295</v>
      </c>
      <c r="I847" s="18">
        <v>43437</v>
      </c>
      <c r="J847" s="17" t="s">
        <v>144</v>
      </c>
    </row>
    <row r="848" spans="1:10" ht="30" hidden="1" customHeight="1" thickBot="1" x14ac:dyDescent="0.3">
      <c r="A848" s="42"/>
      <c r="B848" s="42"/>
      <c r="C848" s="47"/>
      <c r="D848" s="6" t="s">
        <v>162</v>
      </c>
      <c r="E848" s="6" t="s">
        <v>161</v>
      </c>
      <c r="F848" s="12" t="s">
        <v>21</v>
      </c>
      <c r="G848" s="6" t="s">
        <v>11</v>
      </c>
      <c r="H848" s="33">
        <v>5295</v>
      </c>
      <c r="I848" s="18">
        <v>43437</v>
      </c>
      <c r="J848" s="7" t="s">
        <v>58</v>
      </c>
    </row>
    <row r="849" spans="1:10" ht="30" hidden="1" customHeight="1" thickBot="1" x14ac:dyDescent="0.3">
      <c r="A849" s="42"/>
      <c r="B849" s="42"/>
      <c r="C849" s="47"/>
      <c r="D849" s="6" t="s">
        <v>163</v>
      </c>
      <c r="E849" s="6" t="s">
        <v>164</v>
      </c>
      <c r="F849" s="12" t="s">
        <v>21</v>
      </c>
      <c r="G849" s="6" t="s">
        <v>11</v>
      </c>
      <c r="H849" s="31">
        <v>1595</v>
      </c>
      <c r="I849" s="18">
        <v>43437</v>
      </c>
      <c r="J849" s="7" t="s">
        <v>58</v>
      </c>
    </row>
    <row r="850" spans="1:10" ht="30" hidden="1" customHeight="1" thickBot="1" x14ac:dyDescent="0.3">
      <c r="A850" s="42"/>
      <c r="B850" s="42"/>
      <c r="C850" s="47"/>
      <c r="D850" s="6" t="s">
        <v>162</v>
      </c>
      <c r="E850" s="6" t="s">
        <v>165</v>
      </c>
      <c r="F850" s="12" t="s">
        <v>21</v>
      </c>
      <c r="G850" s="6" t="s">
        <v>11</v>
      </c>
      <c r="H850" s="31">
        <v>5295</v>
      </c>
      <c r="I850" s="10">
        <v>43437</v>
      </c>
      <c r="J850" s="7" t="s">
        <v>39</v>
      </c>
    </row>
    <row r="851" spans="1:10" ht="30" hidden="1" customHeight="1" thickBot="1" x14ac:dyDescent="0.3">
      <c r="A851" s="42"/>
      <c r="B851" s="42"/>
      <c r="C851" s="47"/>
      <c r="D851" s="6" t="s">
        <v>162</v>
      </c>
      <c r="E851" s="6" t="s">
        <v>165</v>
      </c>
      <c r="F851" s="12" t="s">
        <v>21</v>
      </c>
      <c r="G851" s="6" t="s">
        <v>11</v>
      </c>
      <c r="H851" s="31">
        <v>5295</v>
      </c>
      <c r="I851" s="10">
        <v>43437</v>
      </c>
      <c r="J851" s="7" t="s">
        <v>39</v>
      </c>
    </row>
    <row r="852" spans="1:10" ht="30" hidden="1" customHeight="1" thickBot="1" x14ac:dyDescent="0.3">
      <c r="A852" s="42"/>
      <c r="B852" s="42"/>
      <c r="C852" s="47"/>
      <c r="D852" s="6" t="s">
        <v>160</v>
      </c>
      <c r="E852" s="6" t="s">
        <v>165</v>
      </c>
      <c r="F852" s="12" t="s">
        <v>21</v>
      </c>
      <c r="G852" s="6" t="s">
        <v>11</v>
      </c>
      <c r="H852" s="31">
        <v>5295</v>
      </c>
      <c r="I852" s="10">
        <v>43437</v>
      </c>
      <c r="J852" s="7" t="s">
        <v>166</v>
      </c>
    </row>
    <row r="853" spans="1:10" ht="30" hidden="1" customHeight="1" thickBot="1" x14ac:dyDescent="0.3">
      <c r="A853" s="42"/>
      <c r="B853" s="42"/>
      <c r="C853" s="48"/>
      <c r="D853" s="14" t="s">
        <v>55</v>
      </c>
      <c r="E853" s="14" t="s">
        <v>56</v>
      </c>
      <c r="F853" s="16">
        <v>4640000030285</v>
      </c>
      <c r="G853" s="14" t="s">
        <v>11</v>
      </c>
      <c r="H853" s="33">
        <v>1095</v>
      </c>
      <c r="I853" s="18">
        <v>43498</v>
      </c>
      <c r="J853" s="17" t="s">
        <v>58</v>
      </c>
    </row>
    <row r="854" spans="1:10" ht="30" hidden="1" customHeight="1" thickBot="1" x14ac:dyDescent="0.3">
      <c r="A854" s="42"/>
      <c r="B854" s="42"/>
      <c r="C854" s="48"/>
      <c r="D854" s="14" t="s">
        <v>57</v>
      </c>
      <c r="E854" s="14" t="s">
        <v>56</v>
      </c>
      <c r="F854" s="16">
        <v>4640000033286</v>
      </c>
      <c r="G854" s="14" t="s">
        <v>11</v>
      </c>
      <c r="H854" s="33">
        <v>615</v>
      </c>
      <c r="I854" s="18">
        <v>43498</v>
      </c>
      <c r="J854" s="17" t="s">
        <v>58</v>
      </c>
    </row>
    <row r="855" spans="1:10" ht="30" hidden="1" customHeight="1" thickBot="1" x14ac:dyDescent="0.3">
      <c r="A855" s="42"/>
      <c r="B855" s="42"/>
      <c r="C855" s="48"/>
      <c r="D855" s="14" t="s">
        <v>33</v>
      </c>
      <c r="E855" s="14" t="s">
        <v>50</v>
      </c>
      <c r="F855" s="15" t="s">
        <v>51</v>
      </c>
      <c r="G855" s="14" t="s">
        <v>11</v>
      </c>
      <c r="H855" s="33">
        <v>8000</v>
      </c>
      <c r="I855" s="18">
        <v>43532</v>
      </c>
      <c r="J855" s="17" t="s">
        <v>35</v>
      </c>
    </row>
    <row r="856" spans="1:10" ht="30" hidden="1" customHeight="1" thickBot="1" x14ac:dyDescent="0.3">
      <c r="A856" s="42"/>
      <c r="B856" s="42"/>
      <c r="C856" s="48"/>
      <c r="D856" s="14" t="s">
        <v>33</v>
      </c>
      <c r="E856" s="14" t="s">
        <v>50</v>
      </c>
      <c r="F856" s="15" t="s">
        <v>52</v>
      </c>
      <c r="G856" s="14" t="s">
        <v>11</v>
      </c>
      <c r="H856" s="33">
        <v>8000</v>
      </c>
      <c r="I856" s="18">
        <v>43532</v>
      </c>
      <c r="J856" s="17" t="s">
        <v>35</v>
      </c>
    </row>
    <row r="857" spans="1:10" ht="30" hidden="1" customHeight="1" thickBot="1" x14ac:dyDescent="0.3">
      <c r="A857" s="42"/>
      <c r="B857" s="42"/>
      <c r="C857" s="48"/>
      <c r="D857" s="14" t="s">
        <v>33</v>
      </c>
      <c r="E857" s="14" t="s">
        <v>50</v>
      </c>
      <c r="F857" s="15" t="s">
        <v>53</v>
      </c>
      <c r="G857" s="14" t="s">
        <v>11</v>
      </c>
      <c r="H857" s="33">
        <v>8000</v>
      </c>
      <c r="I857" s="18">
        <v>43532</v>
      </c>
      <c r="J857" s="17" t="s">
        <v>35</v>
      </c>
    </row>
    <row r="858" spans="1:10" ht="30" hidden="1" customHeight="1" thickBot="1" x14ac:dyDescent="0.3">
      <c r="A858" s="42"/>
      <c r="B858" s="42"/>
      <c r="C858" s="48"/>
      <c r="D858" s="14" t="s">
        <v>33</v>
      </c>
      <c r="E858" s="14" t="s">
        <v>50</v>
      </c>
      <c r="F858" s="15" t="s">
        <v>54</v>
      </c>
      <c r="G858" s="14" t="s">
        <v>11</v>
      </c>
      <c r="H858" s="33">
        <v>8000</v>
      </c>
      <c r="I858" s="18">
        <v>43532</v>
      </c>
      <c r="J858" s="17" t="s">
        <v>35</v>
      </c>
    </row>
    <row r="859" spans="1:10" ht="30" hidden="1" customHeight="1" thickBot="1" x14ac:dyDescent="0.3">
      <c r="A859" s="42"/>
      <c r="B859" s="42"/>
      <c r="C859" s="48"/>
      <c r="D859" s="14" t="s">
        <v>73</v>
      </c>
      <c r="E859" s="14" t="s">
        <v>67</v>
      </c>
      <c r="F859" s="15" t="s">
        <v>74</v>
      </c>
      <c r="G859" s="14" t="s">
        <v>11</v>
      </c>
      <c r="H859" s="33">
        <v>50000</v>
      </c>
      <c r="I859" s="18">
        <v>43532</v>
      </c>
      <c r="J859" s="17" t="s">
        <v>69</v>
      </c>
    </row>
    <row r="860" spans="1:10" ht="30" hidden="1" customHeight="1" thickBot="1" x14ac:dyDescent="0.3">
      <c r="A860" s="42"/>
      <c r="B860" s="42"/>
      <c r="C860" s="48"/>
      <c r="D860" s="14" t="s">
        <v>44</v>
      </c>
      <c r="E860" s="14" t="s">
        <v>45</v>
      </c>
      <c r="F860" s="15" t="s">
        <v>46</v>
      </c>
      <c r="G860" s="14" t="s">
        <v>11</v>
      </c>
      <c r="H860" s="33">
        <v>207019.2</v>
      </c>
      <c r="I860" s="18">
        <v>43567</v>
      </c>
      <c r="J860" s="17" t="s">
        <v>35</v>
      </c>
    </row>
    <row r="861" spans="1:10" ht="30" hidden="1" customHeight="1" thickBot="1" x14ac:dyDescent="0.3">
      <c r="A861" s="42"/>
      <c r="B861" s="42"/>
      <c r="C861" s="48"/>
      <c r="D861" s="14" t="s">
        <v>66</v>
      </c>
      <c r="E861" s="14" t="s">
        <v>81</v>
      </c>
      <c r="F861" s="15" t="s">
        <v>82</v>
      </c>
      <c r="G861" s="14" t="s">
        <v>64</v>
      </c>
      <c r="H861" s="33">
        <v>25093.33</v>
      </c>
      <c r="I861" s="18">
        <v>43567</v>
      </c>
      <c r="J861" s="17" t="s">
        <v>83</v>
      </c>
    </row>
    <row r="862" spans="1:10" ht="30" hidden="1" customHeight="1" thickBot="1" x14ac:dyDescent="0.3">
      <c r="A862" s="42"/>
      <c r="B862" s="42"/>
      <c r="C862" s="48"/>
      <c r="D862" s="14" t="s">
        <v>66</v>
      </c>
      <c r="E862" s="14" t="s">
        <v>81</v>
      </c>
      <c r="F862" s="15" t="s">
        <v>84</v>
      </c>
      <c r="G862" s="14" t="s">
        <v>64</v>
      </c>
      <c r="H862" s="33">
        <v>25093.33</v>
      </c>
      <c r="I862" s="18">
        <v>43567</v>
      </c>
      <c r="J862" s="17" t="s">
        <v>83</v>
      </c>
    </row>
    <row r="863" spans="1:10" ht="30" hidden="1" customHeight="1" thickBot="1" x14ac:dyDescent="0.3">
      <c r="A863" s="42"/>
      <c r="B863" s="42"/>
      <c r="C863" s="48"/>
      <c r="D863" s="14" t="s">
        <v>66</v>
      </c>
      <c r="E863" s="14" t="s">
        <v>81</v>
      </c>
      <c r="F863" s="15" t="s">
        <v>85</v>
      </c>
      <c r="G863" s="14" t="s">
        <v>64</v>
      </c>
      <c r="H863" s="33">
        <v>25093.33</v>
      </c>
      <c r="I863" s="18">
        <v>43567</v>
      </c>
      <c r="J863" s="17" t="s">
        <v>83</v>
      </c>
    </row>
    <row r="864" spans="1:10" ht="30" hidden="1" customHeight="1" thickBot="1" x14ac:dyDescent="0.3">
      <c r="A864" s="42"/>
      <c r="B864" s="42"/>
      <c r="C864" s="48"/>
      <c r="D864" s="14" t="s">
        <v>66</v>
      </c>
      <c r="E864" s="14" t="s">
        <v>81</v>
      </c>
      <c r="F864" s="15" t="s">
        <v>86</v>
      </c>
      <c r="G864" s="14" t="s">
        <v>64</v>
      </c>
      <c r="H864" s="33">
        <v>25093.33</v>
      </c>
      <c r="I864" s="18">
        <v>43567</v>
      </c>
      <c r="J864" s="17" t="s">
        <v>83</v>
      </c>
    </row>
    <row r="865" spans="1:10" ht="30" hidden="1" customHeight="1" thickBot="1" x14ac:dyDescent="0.3">
      <c r="A865" s="42"/>
      <c r="B865" s="42"/>
      <c r="C865" s="48"/>
      <c r="D865" s="14" t="s">
        <v>66</v>
      </c>
      <c r="E865" s="14" t="s">
        <v>81</v>
      </c>
      <c r="F865" s="15" t="s">
        <v>87</v>
      </c>
      <c r="G865" s="14" t="s">
        <v>64</v>
      </c>
      <c r="H865" s="33">
        <v>25093.33</v>
      </c>
      <c r="I865" s="18">
        <v>43567</v>
      </c>
      <c r="J865" s="17" t="s">
        <v>83</v>
      </c>
    </row>
    <row r="866" spans="1:10" ht="30" hidden="1" customHeight="1" thickBot="1" x14ac:dyDescent="0.3">
      <c r="A866" s="42"/>
      <c r="B866" s="42"/>
      <c r="C866" s="48"/>
      <c r="D866" s="14" t="s">
        <v>66</v>
      </c>
      <c r="E866" s="14" t="s">
        <v>81</v>
      </c>
      <c r="F866" s="15" t="s">
        <v>88</v>
      </c>
      <c r="G866" s="14" t="s">
        <v>64</v>
      </c>
      <c r="H866" s="33">
        <v>25093.33</v>
      </c>
      <c r="I866" s="18">
        <v>43567</v>
      </c>
      <c r="J866" s="17" t="s">
        <v>83</v>
      </c>
    </row>
    <row r="867" spans="1:10" ht="30" hidden="1" customHeight="1" thickBot="1" x14ac:dyDescent="0.3">
      <c r="A867" s="42"/>
      <c r="B867" s="42"/>
      <c r="C867" s="48"/>
      <c r="D867" s="14" t="s">
        <v>66</v>
      </c>
      <c r="E867" s="14" t="s">
        <v>81</v>
      </c>
      <c r="F867" s="15" t="s">
        <v>89</v>
      </c>
      <c r="G867" s="14" t="s">
        <v>64</v>
      </c>
      <c r="H867" s="33">
        <v>25093.33</v>
      </c>
      <c r="I867" s="18">
        <v>43567</v>
      </c>
      <c r="J867" s="17" t="s">
        <v>83</v>
      </c>
    </row>
    <row r="868" spans="1:10" ht="30" hidden="1" customHeight="1" thickBot="1" x14ac:dyDescent="0.3">
      <c r="A868" s="42"/>
      <c r="B868" s="42"/>
      <c r="C868" s="48"/>
      <c r="D868" s="14" t="s">
        <v>66</v>
      </c>
      <c r="E868" s="14" t="s">
        <v>81</v>
      </c>
      <c r="F868" s="15" t="s">
        <v>90</v>
      </c>
      <c r="G868" s="14" t="s">
        <v>64</v>
      </c>
      <c r="H868" s="33">
        <v>25093.33</v>
      </c>
      <c r="I868" s="18">
        <v>43567</v>
      </c>
      <c r="J868" s="17" t="s">
        <v>83</v>
      </c>
    </row>
    <row r="869" spans="1:10" ht="30" hidden="1" customHeight="1" thickBot="1" x14ac:dyDescent="0.3">
      <c r="A869" s="42"/>
      <c r="B869" s="42"/>
      <c r="C869" s="48"/>
      <c r="D869" s="14" t="s">
        <v>66</v>
      </c>
      <c r="E869" s="14" t="s">
        <v>81</v>
      </c>
      <c r="F869" s="15" t="s">
        <v>91</v>
      </c>
      <c r="G869" s="14" t="s">
        <v>64</v>
      </c>
      <c r="H869" s="33">
        <v>25093.33</v>
      </c>
      <c r="I869" s="18">
        <v>43567</v>
      </c>
      <c r="J869" s="17" t="s">
        <v>83</v>
      </c>
    </row>
    <row r="870" spans="1:10" ht="30" hidden="1" customHeight="1" thickBot="1" x14ac:dyDescent="0.3">
      <c r="A870" s="42"/>
      <c r="B870" s="42"/>
      <c r="C870" s="48"/>
      <c r="D870" s="14" t="s">
        <v>66</v>
      </c>
      <c r="E870" s="14" t="s">
        <v>81</v>
      </c>
      <c r="F870" s="15" t="s">
        <v>92</v>
      </c>
      <c r="G870" s="14" t="s">
        <v>64</v>
      </c>
      <c r="H870" s="33">
        <v>25093.33</v>
      </c>
      <c r="I870" s="18">
        <v>43567</v>
      </c>
      <c r="J870" s="17" t="s">
        <v>83</v>
      </c>
    </row>
    <row r="871" spans="1:10" ht="30" hidden="1" customHeight="1" thickBot="1" x14ac:dyDescent="0.3">
      <c r="A871" s="42"/>
      <c r="B871" s="42"/>
      <c r="C871" s="48"/>
      <c r="D871" s="14" t="s">
        <v>66</v>
      </c>
      <c r="E871" s="14" t="s">
        <v>81</v>
      </c>
      <c r="F871" s="15" t="s">
        <v>93</v>
      </c>
      <c r="G871" s="14" t="s">
        <v>64</v>
      </c>
      <c r="H871" s="33">
        <v>25093.33</v>
      </c>
      <c r="I871" s="18">
        <v>43567</v>
      </c>
      <c r="J871" s="17" t="s">
        <v>83</v>
      </c>
    </row>
    <row r="872" spans="1:10" ht="30" hidden="1" customHeight="1" thickBot="1" x14ac:dyDescent="0.3">
      <c r="A872" s="42"/>
      <c r="B872" s="42"/>
      <c r="C872" s="48"/>
      <c r="D872" s="14" t="s">
        <v>66</v>
      </c>
      <c r="E872" s="14" t="s">
        <v>81</v>
      </c>
      <c r="F872" s="15" t="s">
        <v>94</v>
      </c>
      <c r="G872" s="14" t="s">
        <v>64</v>
      </c>
      <c r="H872" s="33">
        <v>25093.33</v>
      </c>
      <c r="I872" s="18">
        <v>43567</v>
      </c>
      <c r="J872" s="17" t="s">
        <v>83</v>
      </c>
    </row>
    <row r="873" spans="1:10" ht="30" hidden="1" customHeight="1" thickBot="1" x14ac:dyDescent="0.3">
      <c r="A873" s="42"/>
      <c r="B873" s="42"/>
      <c r="C873" s="48"/>
      <c r="D873" s="14" t="s">
        <v>66</v>
      </c>
      <c r="E873" s="14" t="s">
        <v>81</v>
      </c>
      <c r="F873" s="15" t="s">
        <v>95</v>
      </c>
      <c r="G873" s="14" t="s">
        <v>64</v>
      </c>
      <c r="H873" s="33">
        <v>25093.33</v>
      </c>
      <c r="I873" s="18">
        <v>43567</v>
      </c>
      <c r="J873" s="17" t="s">
        <v>83</v>
      </c>
    </row>
    <row r="874" spans="1:10" ht="30" hidden="1" customHeight="1" thickBot="1" x14ac:dyDescent="0.3">
      <c r="A874" s="42"/>
      <c r="B874" s="42"/>
      <c r="C874" s="48"/>
      <c r="D874" s="14" t="s">
        <v>66</v>
      </c>
      <c r="E874" s="14" t="s">
        <v>81</v>
      </c>
      <c r="F874" s="15" t="s">
        <v>96</v>
      </c>
      <c r="G874" s="14" t="s">
        <v>64</v>
      </c>
      <c r="H874" s="33">
        <v>25093.33</v>
      </c>
      <c r="I874" s="18">
        <v>43567</v>
      </c>
      <c r="J874" s="17" t="s">
        <v>83</v>
      </c>
    </row>
    <row r="875" spans="1:10" ht="30" hidden="1" customHeight="1" thickBot="1" x14ac:dyDescent="0.3">
      <c r="A875" s="42"/>
      <c r="B875" s="42"/>
      <c r="C875" s="48"/>
      <c r="D875" s="14" t="s">
        <v>66</v>
      </c>
      <c r="E875" s="14" t="s">
        <v>81</v>
      </c>
      <c r="F875" s="15" t="s">
        <v>97</v>
      </c>
      <c r="G875" s="14" t="s">
        <v>64</v>
      </c>
      <c r="H875" s="33">
        <v>25093.33</v>
      </c>
      <c r="I875" s="18">
        <v>43567</v>
      </c>
      <c r="J875" s="17" t="s">
        <v>83</v>
      </c>
    </row>
    <row r="876" spans="1:10" ht="30" hidden="1" customHeight="1" thickBot="1" x14ac:dyDescent="0.3">
      <c r="A876" s="42"/>
      <c r="B876" s="42"/>
      <c r="C876" s="48"/>
      <c r="D876" s="14" t="s">
        <v>66</v>
      </c>
      <c r="E876" s="14" t="s">
        <v>81</v>
      </c>
      <c r="F876" s="15" t="s">
        <v>98</v>
      </c>
      <c r="G876" s="14" t="s">
        <v>64</v>
      </c>
      <c r="H876" s="33">
        <v>25093.33</v>
      </c>
      <c r="I876" s="18">
        <v>43567</v>
      </c>
      <c r="J876" s="17" t="s">
        <v>83</v>
      </c>
    </row>
    <row r="877" spans="1:10" ht="30" hidden="1" customHeight="1" thickBot="1" x14ac:dyDescent="0.3">
      <c r="A877" s="42"/>
      <c r="B877" s="42"/>
      <c r="C877" s="48"/>
      <c r="D877" s="14" t="s">
        <v>66</v>
      </c>
      <c r="E877" s="14" t="s">
        <v>81</v>
      </c>
      <c r="F877" s="15" t="s">
        <v>99</v>
      </c>
      <c r="G877" s="14" t="s">
        <v>64</v>
      </c>
      <c r="H877" s="33">
        <v>25093.33</v>
      </c>
      <c r="I877" s="18">
        <v>43567</v>
      </c>
      <c r="J877" s="17" t="s">
        <v>83</v>
      </c>
    </row>
    <row r="878" spans="1:10" ht="30" hidden="1" customHeight="1" thickBot="1" x14ac:dyDescent="0.3">
      <c r="A878" s="42"/>
      <c r="B878" s="42"/>
      <c r="C878" s="48"/>
      <c r="D878" s="14" t="s">
        <v>66</v>
      </c>
      <c r="E878" s="14" t="s">
        <v>81</v>
      </c>
      <c r="F878" s="15" t="s">
        <v>100</v>
      </c>
      <c r="G878" s="14" t="s">
        <v>64</v>
      </c>
      <c r="H878" s="33">
        <v>25093.33</v>
      </c>
      <c r="I878" s="18">
        <v>43567</v>
      </c>
      <c r="J878" s="17" t="s">
        <v>83</v>
      </c>
    </row>
    <row r="879" spans="1:10" ht="30" hidden="1" customHeight="1" thickBot="1" x14ac:dyDescent="0.3">
      <c r="A879" s="42"/>
      <c r="B879" s="42"/>
      <c r="C879" s="48"/>
      <c r="D879" s="14" t="s">
        <v>66</v>
      </c>
      <c r="E879" s="14" t="s">
        <v>81</v>
      </c>
      <c r="F879" s="15" t="s">
        <v>101</v>
      </c>
      <c r="G879" s="14" t="s">
        <v>64</v>
      </c>
      <c r="H879" s="33">
        <v>25093.33</v>
      </c>
      <c r="I879" s="18">
        <v>43567</v>
      </c>
      <c r="J879" s="17" t="s">
        <v>83</v>
      </c>
    </row>
    <row r="880" spans="1:10" ht="30" hidden="1" customHeight="1" thickBot="1" x14ac:dyDescent="0.3">
      <c r="A880" s="42"/>
      <c r="B880" s="42"/>
      <c r="C880" s="48"/>
      <c r="D880" s="14" t="s">
        <v>66</v>
      </c>
      <c r="E880" s="14" t="s">
        <v>81</v>
      </c>
      <c r="F880" s="15" t="s">
        <v>102</v>
      </c>
      <c r="G880" s="14" t="s">
        <v>64</v>
      </c>
      <c r="H880" s="33">
        <v>25093.33</v>
      </c>
      <c r="I880" s="18">
        <v>43567</v>
      </c>
      <c r="J880" s="17" t="s">
        <v>83</v>
      </c>
    </row>
    <row r="881" spans="1:10" ht="30" hidden="1" customHeight="1" thickBot="1" x14ac:dyDescent="0.3">
      <c r="A881" s="42"/>
      <c r="B881" s="42"/>
      <c r="C881" s="48"/>
      <c r="D881" s="14" t="s">
        <v>66</v>
      </c>
      <c r="E881" s="14" t="s">
        <v>81</v>
      </c>
      <c r="F881" s="15" t="s">
        <v>103</v>
      </c>
      <c r="G881" s="14" t="s">
        <v>64</v>
      </c>
      <c r="H881" s="33">
        <v>25093.33</v>
      </c>
      <c r="I881" s="18">
        <v>43567</v>
      </c>
      <c r="J881" s="17" t="s">
        <v>83</v>
      </c>
    </row>
    <row r="882" spans="1:10" ht="30" hidden="1" customHeight="1" thickBot="1" x14ac:dyDescent="0.3">
      <c r="A882" s="42"/>
      <c r="B882" s="42"/>
      <c r="C882" s="48"/>
      <c r="D882" s="14" t="s">
        <v>66</v>
      </c>
      <c r="E882" s="14" t="s">
        <v>81</v>
      </c>
      <c r="F882" s="15" t="s">
        <v>104</v>
      </c>
      <c r="G882" s="14" t="s">
        <v>64</v>
      </c>
      <c r="H882" s="33">
        <v>25093.33</v>
      </c>
      <c r="I882" s="18">
        <v>43567</v>
      </c>
      <c r="J882" s="17" t="s">
        <v>83</v>
      </c>
    </row>
    <row r="883" spans="1:10" ht="30" hidden="1" customHeight="1" thickBot="1" x14ac:dyDescent="0.3">
      <c r="A883" s="42"/>
      <c r="B883" s="42"/>
      <c r="C883" s="48"/>
      <c r="D883" s="14" t="s">
        <v>66</v>
      </c>
      <c r="E883" s="14" t="s">
        <v>81</v>
      </c>
      <c r="F883" s="15" t="s">
        <v>105</v>
      </c>
      <c r="G883" s="14" t="s">
        <v>64</v>
      </c>
      <c r="H883" s="33">
        <v>25093.33</v>
      </c>
      <c r="I883" s="18">
        <v>43567</v>
      </c>
      <c r="J883" s="17" t="s">
        <v>83</v>
      </c>
    </row>
    <row r="884" spans="1:10" ht="30" hidden="1" customHeight="1" thickBot="1" x14ac:dyDescent="0.3">
      <c r="A884" s="42"/>
      <c r="B884" s="42"/>
      <c r="C884" s="48"/>
      <c r="D884" s="14" t="s">
        <v>66</v>
      </c>
      <c r="E884" s="14" t="s">
        <v>81</v>
      </c>
      <c r="F884" s="15" t="s">
        <v>106</v>
      </c>
      <c r="G884" s="14" t="s">
        <v>64</v>
      </c>
      <c r="H884" s="33">
        <v>25093.33</v>
      </c>
      <c r="I884" s="18">
        <v>43567</v>
      </c>
      <c r="J884" s="17" t="s">
        <v>83</v>
      </c>
    </row>
    <row r="885" spans="1:10" ht="30" hidden="1" customHeight="1" thickBot="1" x14ac:dyDescent="0.3">
      <c r="A885" s="42"/>
      <c r="B885" s="42"/>
      <c r="C885" s="48"/>
      <c r="D885" s="14" t="s">
        <v>66</v>
      </c>
      <c r="E885" s="14" t="s">
        <v>81</v>
      </c>
      <c r="F885" s="15" t="s">
        <v>107</v>
      </c>
      <c r="G885" s="14" t="s">
        <v>64</v>
      </c>
      <c r="H885" s="33">
        <v>25093.33</v>
      </c>
      <c r="I885" s="18">
        <v>43567</v>
      </c>
      <c r="J885" s="17" t="s">
        <v>83</v>
      </c>
    </row>
    <row r="886" spans="1:10" ht="30" hidden="1" customHeight="1" thickBot="1" x14ac:dyDescent="0.3">
      <c r="A886" s="42"/>
      <c r="B886" s="42"/>
      <c r="C886" s="48"/>
      <c r="D886" s="14" t="s">
        <v>66</v>
      </c>
      <c r="E886" s="14" t="s">
        <v>81</v>
      </c>
      <c r="F886" s="15" t="s">
        <v>108</v>
      </c>
      <c r="G886" s="14" t="s">
        <v>64</v>
      </c>
      <c r="H886" s="33">
        <v>25093.33</v>
      </c>
      <c r="I886" s="18">
        <v>43567</v>
      </c>
      <c r="J886" s="17" t="s">
        <v>83</v>
      </c>
    </row>
    <row r="887" spans="1:10" ht="30" hidden="1" customHeight="1" thickBot="1" x14ac:dyDescent="0.3">
      <c r="A887" s="42"/>
      <c r="B887" s="42"/>
      <c r="C887" s="48"/>
      <c r="D887" s="14" t="s">
        <v>66</v>
      </c>
      <c r="E887" s="14" t="s">
        <v>81</v>
      </c>
      <c r="F887" s="15" t="s">
        <v>109</v>
      </c>
      <c r="G887" s="14" t="s">
        <v>64</v>
      </c>
      <c r="H887" s="33">
        <v>25093.33</v>
      </c>
      <c r="I887" s="18">
        <v>43567</v>
      </c>
      <c r="J887" s="17" t="s">
        <v>83</v>
      </c>
    </row>
    <row r="888" spans="1:10" ht="30" hidden="1" customHeight="1" thickBot="1" x14ac:dyDescent="0.3">
      <c r="A888" s="42"/>
      <c r="B888" s="42"/>
      <c r="C888" s="48"/>
      <c r="D888" s="14" t="s">
        <v>66</v>
      </c>
      <c r="E888" s="14" t="s">
        <v>81</v>
      </c>
      <c r="F888" s="15" t="s">
        <v>110</v>
      </c>
      <c r="G888" s="14" t="s">
        <v>64</v>
      </c>
      <c r="H888" s="33">
        <v>25093.33</v>
      </c>
      <c r="I888" s="18">
        <v>43567</v>
      </c>
      <c r="J888" s="17" t="s">
        <v>83</v>
      </c>
    </row>
    <row r="889" spans="1:10" ht="30" hidden="1" customHeight="1" thickBot="1" x14ac:dyDescent="0.3">
      <c r="A889" s="42"/>
      <c r="B889" s="42"/>
      <c r="C889" s="48"/>
      <c r="D889" s="14" t="s">
        <v>66</v>
      </c>
      <c r="E889" s="14" t="s">
        <v>81</v>
      </c>
      <c r="F889" s="15" t="s">
        <v>111</v>
      </c>
      <c r="G889" s="14" t="s">
        <v>64</v>
      </c>
      <c r="H889" s="33">
        <v>25093.33</v>
      </c>
      <c r="I889" s="18">
        <v>43567</v>
      </c>
      <c r="J889" s="17" t="s">
        <v>83</v>
      </c>
    </row>
    <row r="890" spans="1:10" ht="30" hidden="1" customHeight="1" thickBot="1" x14ac:dyDescent="0.3">
      <c r="A890" s="42"/>
      <c r="B890" s="42"/>
      <c r="C890" s="48"/>
      <c r="D890" s="14" t="s">
        <v>66</v>
      </c>
      <c r="E890" s="14" t="s">
        <v>81</v>
      </c>
      <c r="F890" s="15" t="s">
        <v>112</v>
      </c>
      <c r="G890" s="14" t="s">
        <v>64</v>
      </c>
      <c r="H890" s="33">
        <v>25093.33</v>
      </c>
      <c r="I890" s="18">
        <v>43567</v>
      </c>
      <c r="J890" s="17" t="s">
        <v>83</v>
      </c>
    </row>
    <row r="891" spans="1:10" ht="30" hidden="1" customHeight="1" thickBot="1" x14ac:dyDescent="0.3">
      <c r="A891" s="42"/>
      <c r="B891" s="42"/>
      <c r="C891" s="48"/>
      <c r="D891" s="14" t="s">
        <v>66</v>
      </c>
      <c r="E891" s="14" t="s">
        <v>81</v>
      </c>
      <c r="F891" s="15" t="s">
        <v>113</v>
      </c>
      <c r="G891" s="14" t="s">
        <v>64</v>
      </c>
      <c r="H891" s="33">
        <v>25093.33</v>
      </c>
      <c r="I891" s="18">
        <v>43567</v>
      </c>
      <c r="J891" s="17" t="s">
        <v>83</v>
      </c>
    </row>
    <row r="892" spans="1:10" ht="30" hidden="1" customHeight="1" thickBot="1" x14ac:dyDescent="0.3">
      <c r="A892" s="42"/>
      <c r="B892" s="42"/>
      <c r="C892" s="48"/>
      <c r="D892" s="14" t="s">
        <v>66</v>
      </c>
      <c r="E892" s="14" t="s">
        <v>81</v>
      </c>
      <c r="F892" s="15" t="s">
        <v>114</v>
      </c>
      <c r="G892" s="14" t="s">
        <v>64</v>
      </c>
      <c r="H892" s="33">
        <v>25093.33</v>
      </c>
      <c r="I892" s="18">
        <v>43567</v>
      </c>
      <c r="J892" s="17" t="s">
        <v>83</v>
      </c>
    </row>
    <row r="893" spans="1:10" ht="30" hidden="1" customHeight="1" thickBot="1" x14ac:dyDescent="0.3">
      <c r="A893" s="42"/>
      <c r="B893" s="42"/>
      <c r="C893" s="48"/>
      <c r="D893" s="14" t="s">
        <v>66</v>
      </c>
      <c r="E893" s="14" t="s">
        <v>81</v>
      </c>
      <c r="F893" s="15" t="s">
        <v>115</v>
      </c>
      <c r="G893" s="14" t="s">
        <v>64</v>
      </c>
      <c r="H893" s="33">
        <v>25093.33</v>
      </c>
      <c r="I893" s="18">
        <v>43567</v>
      </c>
      <c r="J893" s="17" t="s">
        <v>83</v>
      </c>
    </row>
    <row r="894" spans="1:10" ht="30" hidden="1" customHeight="1" thickBot="1" x14ac:dyDescent="0.3">
      <c r="A894" s="42"/>
      <c r="B894" s="42"/>
      <c r="C894" s="48"/>
      <c r="D894" s="14" t="s">
        <v>66</v>
      </c>
      <c r="E894" s="14" t="s">
        <v>81</v>
      </c>
      <c r="F894" s="15" t="s">
        <v>116</v>
      </c>
      <c r="G894" s="14" t="s">
        <v>64</v>
      </c>
      <c r="H894" s="33">
        <v>25093.33</v>
      </c>
      <c r="I894" s="18">
        <v>43567</v>
      </c>
      <c r="J894" s="17" t="s">
        <v>83</v>
      </c>
    </row>
    <row r="895" spans="1:10" ht="30" hidden="1" customHeight="1" thickBot="1" x14ac:dyDescent="0.3">
      <c r="A895" s="42"/>
      <c r="B895" s="42"/>
      <c r="C895" s="48"/>
      <c r="D895" s="14" t="s">
        <v>66</v>
      </c>
      <c r="E895" s="14" t="s">
        <v>81</v>
      </c>
      <c r="F895" s="15" t="s">
        <v>117</v>
      </c>
      <c r="G895" s="14" t="s">
        <v>64</v>
      </c>
      <c r="H895" s="33">
        <v>25093.33</v>
      </c>
      <c r="I895" s="18">
        <v>43567</v>
      </c>
      <c r="J895" s="17" t="s">
        <v>83</v>
      </c>
    </row>
    <row r="896" spans="1:10" ht="30" hidden="1" customHeight="1" thickBot="1" x14ac:dyDescent="0.3">
      <c r="A896" s="42"/>
      <c r="B896" s="42"/>
      <c r="C896" s="48"/>
      <c r="D896" s="14" t="s">
        <v>66</v>
      </c>
      <c r="E896" s="14" t="s">
        <v>81</v>
      </c>
      <c r="F896" s="15" t="s">
        <v>118</v>
      </c>
      <c r="G896" s="14" t="s">
        <v>64</v>
      </c>
      <c r="H896" s="33">
        <v>25093.33</v>
      </c>
      <c r="I896" s="18">
        <v>43567</v>
      </c>
      <c r="J896" s="17" t="s">
        <v>83</v>
      </c>
    </row>
    <row r="897" spans="1:10" ht="30" hidden="1" customHeight="1" thickBot="1" x14ac:dyDescent="0.3">
      <c r="A897" s="42"/>
      <c r="B897" s="42"/>
      <c r="C897" s="48"/>
      <c r="D897" s="14" t="s">
        <v>66</v>
      </c>
      <c r="E897" s="14" t="s">
        <v>81</v>
      </c>
      <c r="F897" s="15" t="s">
        <v>119</v>
      </c>
      <c r="G897" s="14" t="s">
        <v>64</v>
      </c>
      <c r="H897" s="33">
        <v>25093.33</v>
      </c>
      <c r="I897" s="18">
        <v>43567</v>
      </c>
      <c r="J897" s="17" t="s">
        <v>83</v>
      </c>
    </row>
    <row r="898" spans="1:10" ht="30" hidden="1" customHeight="1" thickBot="1" x14ac:dyDescent="0.3">
      <c r="A898" s="42"/>
      <c r="B898" s="42"/>
      <c r="C898" s="48"/>
      <c r="D898" s="14" t="s">
        <v>66</v>
      </c>
      <c r="E898" s="14" t="s">
        <v>81</v>
      </c>
      <c r="F898" s="15" t="s">
        <v>120</v>
      </c>
      <c r="G898" s="14" t="s">
        <v>64</v>
      </c>
      <c r="H898" s="33">
        <v>25093.33</v>
      </c>
      <c r="I898" s="18">
        <v>43567</v>
      </c>
      <c r="J898" s="17" t="s">
        <v>83</v>
      </c>
    </row>
    <row r="899" spans="1:10" ht="30" hidden="1" customHeight="1" thickBot="1" x14ac:dyDescent="0.3">
      <c r="A899" s="42"/>
      <c r="B899" s="42"/>
      <c r="C899" s="48"/>
      <c r="D899" s="14" t="s">
        <v>66</v>
      </c>
      <c r="E899" s="14" t="s">
        <v>81</v>
      </c>
      <c r="F899" s="15" t="s">
        <v>121</v>
      </c>
      <c r="G899" s="14" t="s">
        <v>11</v>
      </c>
      <c r="H899" s="33">
        <v>25093.33</v>
      </c>
      <c r="I899" s="18">
        <v>43567</v>
      </c>
      <c r="J899" s="17" t="s">
        <v>23</v>
      </c>
    </row>
    <row r="900" spans="1:10" ht="30" hidden="1" customHeight="1" thickBot="1" x14ac:dyDescent="0.3">
      <c r="A900" s="42"/>
      <c r="B900" s="42"/>
      <c r="C900" s="48"/>
      <c r="D900" s="14" t="s">
        <v>66</v>
      </c>
      <c r="E900" s="14" t="s">
        <v>81</v>
      </c>
      <c r="F900" s="15" t="s">
        <v>122</v>
      </c>
      <c r="G900" s="14" t="s">
        <v>64</v>
      </c>
      <c r="H900" s="33">
        <v>25093.33</v>
      </c>
      <c r="I900" s="18">
        <v>43567</v>
      </c>
      <c r="J900" s="17" t="s">
        <v>83</v>
      </c>
    </row>
    <row r="901" spans="1:10" ht="30" hidden="1" customHeight="1" thickBot="1" x14ac:dyDescent="0.3">
      <c r="A901" s="42"/>
      <c r="B901" s="42"/>
      <c r="C901" s="48"/>
      <c r="D901" s="14" t="s">
        <v>66</v>
      </c>
      <c r="E901" s="14" t="s">
        <v>81</v>
      </c>
      <c r="F901" s="15" t="s">
        <v>123</v>
      </c>
      <c r="G901" s="14" t="s">
        <v>11</v>
      </c>
      <c r="H901" s="33">
        <v>25093.33</v>
      </c>
      <c r="I901" s="18">
        <v>43567</v>
      </c>
      <c r="J901" s="17" t="s">
        <v>125</v>
      </c>
    </row>
    <row r="902" spans="1:10" ht="30" hidden="1" customHeight="1" thickBot="1" x14ac:dyDescent="0.3">
      <c r="A902" s="42"/>
      <c r="B902" s="42"/>
      <c r="C902" s="48"/>
      <c r="D902" s="14" t="s">
        <v>66</v>
      </c>
      <c r="E902" s="14" t="s">
        <v>81</v>
      </c>
      <c r="F902" s="15" t="s">
        <v>124</v>
      </c>
      <c r="G902" s="14" t="s">
        <v>11</v>
      </c>
      <c r="H902" s="33">
        <v>25093.33</v>
      </c>
      <c r="I902" s="18">
        <v>43567</v>
      </c>
      <c r="J902" s="17" t="s">
        <v>23</v>
      </c>
    </row>
    <row r="903" spans="1:10" ht="30" hidden="1" customHeight="1" thickBot="1" x14ac:dyDescent="0.3">
      <c r="A903" s="42"/>
      <c r="B903" s="42"/>
      <c r="C903" s="48"/>
      <c r="D903" s="14" t="s">
        <v>66</v>
      </c>
      <c r="E903" s="14" t="s">
        <v>81</v>
      </c>
      <c r="F903" s="15" t="s">
        <v>126</v>
      </c>
      <c r="G903" s="14" t="s">
        <v>11</v>
      </c>
      <c r="H903" s="33">
        <v>25093.33</v>
      </c>
      <c r="I903" s="18">
        <v>43567</v>
      </c>
      <c r="J903" s="17" t="s">
        <v>39</v>
      </c>
    </row>
    <row r="904" spans="1:10" ht="30" hidden="1" customHeight="1" thickBot="1" x14ac:dyDescent="0.3">
      <c r="A904" s="42"/>
      <c r="B904" s="42"/>
      <c r="C904" s="48"/>
      <c r="D904" s="14" t="s">
        <v>66</v>
      </c>
      <c r="E904" s="14" t="s">
        <v>81</v>
      </c>
      <c r="F904" s="15" t="s">
        <v>127</v>
      </c>
      <c r="G904" s="14" t="s">
        <v>11</v>
      </c>
      <c r="H904" s="33">
        <v>25093.33</v>
      </c>
      <c r="I904" s="18">
        <v>43567</v>
      </c>
      <c r="J904" s="17" t="s">
        <v>39</v>
      </c>
    </row>
    <row r="905" spans="1:10" ht="30" hidden="1" customHeight="1" thickBot="1" x14ac:dyDescent="0.3">
      <c r="A905" s="42"/>
      <c r="B905" s="42"/>
      <c r="C905" s="47"/>
      <c r="D905" s="14" t="s">
        <v>66</v>
      </c>
      <c r="E905" s="14" t="s">
        <v>81</v>
      </c>
      <c r="F905" s="12" t="s">
        <v>128</v>
      </c>
      <c r="G905" s="14" t="s">
        <v>11</v>
      </c>
      <c r="H905" s="33">
        <v>25093.33</v>
      </c>
      <c r="I905" s="18">
        <v>43567</v>
      </c>
      <c r="J905" s="7" t="s">
        <v>130</v>
      </c>
    </row>
    <row r="906" spans="1:10" ht="30" hidden="1" customHeight="1" thickBot="1" x14ac:dyDescent="0.3">
      <c r="A906" s="42"/>
      <c r="B906" s="42"/>
      <c r="C906" s="48"/>
      <c r="D906" s="14" t="s">
        <v>66</v>
      </c>
      <c r="E906" s="14" t="s">
        <v>81</v>
      </c>
      <c r="F906" s="15" t="s">
        <v>129</v>
      </c>
      <c r="G906" s="14" t="s">
        <v>11</v>
      </c>
      <c r="H906" s="33">
        <v>25093.33</v>
      </c>
      <c r="I906" s="18">
        <v>43567</v>
      </c>
      <c r="J906" s="17" t="s">
        <v>83</v>
      </c>
    </row>
    <row r="907" spans="1:10" ht="30" hidden="1" customHeight="1" thickBot="1" x14ac:dyDescent="0.3">
      <c r="A907" s="42"/>
      <c r="B907" s="42"/>
      <c r="C907" s="43"/>
      <c r="D907" s="14" t="s">
        <v>66</v>
      </c>
      <c r="E907" s="14" t="s">
        <v>81</v>
      </c>
      <c r="F907" s="20" t="s">
        <v>133</v>
      </c>
      <c r="G907" s="14" t="s">
        <v>11</v>
      </c>
      <c r="H907" s="32">
        <v>25093.33</v>
      </c>
      <c r="I907" s="18">
        <v>43567</v>
      </c>
      <c r="J907" s="17" t="s">
        <v>83</v>
      </c>
    </row>
    <row r="908" spans="1:10" ht="30" hidden="1" customHeight="1" thickBot="1" x14ac:dyDescent="0.3">
      <c r="A908" s="42"/>
      <c r="B908" s="42"/>
      <c r="C908" s="48"/>
      <c r="D908" s="14" t="s">
        <v>66</v>
      </c>
      <c r="E908" s="14" t="s">
        <v>81</v>
      </c>
      <c r="F908" s="15" t="s">
        <v>134</v>
      </c>
      <c r="G908" s="14" t="s">
        <v>11</v>
      </c>
      <c r="H908" s="32">
        <v>25093.33</v>
      </c>
      <c r="I908" s="18">
        <v>43567</v>
      </c>
      <c r="J908" s="17" t="s">
        <v>83</v>
      </c>
    </row>
    <row r="909" spans="1:10" ht="30" hidden="1" customHeight="1" thickBot="1" x14ac:dyDescent="0.3">
      <c r="A909" s="42"/>
      <c r="B909" s="42"/>
      <c r="C909" s="48"/>
      <c r="D909" s="14" t="s">
        <v>66</v>
      </c>
      <c r="E909" s="14" t="s">
        <v>81</v>
      </c>
      <c r="F909" s="15" t="s">
        <v>135</v>
      </c>
      <c r="G909" s="14" t="s">
        <v>11</v>
      </c>
      <c r="H909" s="32">
        <v>25093.33</v>
      </c>
      <c r="I909" s="18">
        <v>43567</v>
      </c>
      <c r="J909" s="17" t="s">
        <v>83</v>
      </c>
    </row>
    <row r="910" spans="1:10" ht="30" hidden="1" customHeight="1" thickBot="1" x14ac:dyDescent="0.3">
      <c r="A910" s="42"/>
      <c r="B910" s="42"/>
      <c r="C910" s="48"/>
      <c r="D910" s="14" t="s">
        <v>66</v>
      </c>
      <c r="E910" s="14" t="s">
        <v>81</v>
      </c>
      <c r="F910" s="15" t="s">
        <v>136</v>
      </c>
      <c r="G910" s="14" t="s">
        <v>11</v>
      </c>
      <c r="H910" s="32">
        <v>25093.33</v>
      </c>
      <c r="I910" s="18">
        <v>43567</v>
      </c>
      <c r="J910" s="17" t="s">
        <v>83</v>
      </c>
    </row>
    <row r="911" spans="1:10" ht="30" hidden="1" customHeight="1" thickBot="1" x14ac:dyDescent="0.3">
      <c r="A911" s="42"/>
      <c r="B911" s="42"/>
      <c r="C911" s="48"/>
      <c r="D911" s="14" t="s">
        <v>137</v>
      </c>
      <c r="E911" s="14" t="s">
        <v>138</v>
      </c>
      <c r="F911" s="15" t="s">
        <v>139</v>
      </c>
      <c r="G911" s="14" t="s">
        <v>11</v>
      </c>
      <c r="H911" s="33">
        <v>15233.1</v>
      </c>
      <c r="I911" s="18">
        <v>43567</v>
      </c>
      <c r="J911" s="17" t="s">
        <v>144</v>
      </c>
    </row>
    <row r="912" spans="1:10" ht="30" hidden="1" customHeight="1" thickBot="1" x14ac:dyDescent="0.3">
      <c r="A912" s="42"/>
      <c r="B912" s="42"/>
      <c r="C912" s="48"/>
      <c r="D912" s="14" t="s">
        <v>137</v>
      </c>
      <c r="E912" s="14" t="s">
        <v>138</v>
      </c>
      <c r="F912" s="15" t="s">
        <v>140</v>
      </c>
      <c r="G912" s="14" t="s">
        <v>11</v>
      </c>
      <c r="H912" s="33">
        <v>15233.1</v>
      </c>
      <c r="I912" s="18">
        <v>43567</v>
      </c>
      <c r="J912" s="17" t="s">
        <v>39</v>
      </c>
    </row>
    <row r="913" spans="1:10" ht="30" hidden="1" customHeight="1" thickBot="1" x14ac:dyDescent="0.3">
      <c r="A913" s="42"/>
      <c r="B913" s="42"/>
      <c r="C913" s="48"/>
      <c r="D913" s="14" t="s">
        <v>137</v>
      </c>
      <c r="E913" s="14" t="s">
        <v>138</v>
      </c>
      <c r="F913" s="15" t="s">
        <v>141</v>
      </c>
      <c r="G913" s="14" t="s">
        <v>11</v>
      </c>
      <c r="H913" s="33">
        <v>15233.1</v>
      </c>
      <c r="I913" s="18">
        <v>43567</v>
      </c>
      <c r="J913" s="17" t="s">
        <v>39</v>
      </c>
    </row>
    <row r="914" spans="1:10" ht="30" hidden="1" customHeight="1" thickBot="1" x14ac:dyDescent="0.3">
      <c r="A914" s="42"/>
      <c r="B914" s="42"/>
      <c r="C914" s="48"/>
      <c r="D914" s="14" t="s">
        <v>137</v>
      </c>
      <c r="E914" s="14" t="s">
        <v>138</v>
      </c>
      <c r="F914" s="15" t="s">
        <v>142</v>
      </c>
      <c r="G914" s="14" t="s">
        <v>11</v>
      </c>
      <c r="H914" s="33">
        <v>15233.1</v>
      </c>
      <c r="I914" s="18">
        <v>43567</v>
      </c>
      <c r="J914" s="17" t="s">
        <v>39</v>
      </c>
    </row>
    <row r="915" spans="1:10" ht="30" hidden="1" customHeight="1" thickBot="1" x14ac:dyDescent="0.3">
      <c r="A915" s="42"/>
      <c r="B915" s="42"/>
      <c r="C915" s="48"/>
      <c r="D915" s="14" t="s">
        <v>137</v>
      </c>
      <c r="E915" s="14" t="s">
        <v>138</v>
      </c>
      <c r="F915" s="15" t="s">
        <v>143</v>
      </c>
      <c r="G915" s="14" t="s">
        <v>11</v>
      </c>
      <c r="H915" s="33">
        <v>15233.1</v>
      </c>
      <c r="I915" s="18">
        <v>43567</v>
      </c>
      <c r="J915" s="17" t="s">
        <v>39</v>
      </c>
    </row>
    <row r="916" spans="1:10" ht="30" hidden="1" customHeight="1" thickBot="1" x14ac:dyDescent="0.3">
      <c r="A916" s="42"/>
      <c r="B916" s="42"/>
      <c r="C916" s="48"/>
      <c r="D916" s="14" t="s">
        <v>62</v>
      </c>
      <c r="E916" s="14" t="s">
        <v>61</v>
      </c>
      <c r="F916" s="15" t="s">
        <v>60</v>
      </c>
      <c r="G916" s="14" t="s">
        <v>11</v>
      </c>
      <c r="H916" s="33">
        <v>24580.68</v>
      </c>
      <c r="I916" s="18">
        <v>43567</v>
      </c>
      <c r="J916" s="17" t="s">
        <v>144</v>
      </c>
    </row>
    <row r="917" spans="1:10" ht="30" hidden="1" customHeight="1" thickBot="1" x14ac:dyDescent="0.3">
      <c r="A917" s="42"/>
      <c r="B917" s="42"/>
      <c r="C917" s="48"/>
      <c r="D917" s="14" t="s">
        <v>145</v>
      </c>
      <c r="E917" s="14" t="s">
        <v>146</v>
      </c>
      <c r="F917" s="15" t="s">
        <v>147</v>
      </c>
      <c r="G917" s="14" t="s">
        <v>11</v>
      </c>
      <c r="H917" s="33">
        <v>13321.64</v>
      </c>
      <c r="I917" s="18">
        <v>43567</v>
      </c>
      <c r="J917" s="17" t="s">
        <v>144</v>
      </c>
    </row>
    <row r="918" spans="1:10" ht="30" hidden="1" customHeight="1" thickBot="1" x14ac:dyDescent="0.3">
      <c r="A918" s="42"/>
      <c r="B918" s="42"/>
      <c r="C918" s="48"/>
      <c r="D918" s="14" t="s">
        <v>145</v>
      </c>
      <c r="E918" s="14" t="s">
        <v>146</v>
      </c>
      <c r="F918" s="15" t="s">
        <v>148</v>
      </c>
      <c r="G918" s="14" t="s">
        <v>11</v>
      </c>
      <c r="H918" s="33">
        <v>13321.64</v>
      </c>
      <c r="I918" s="18">
        <v>43567</v>
      </c>
      <c r="J918" s="17" t="s">
        <v>144</v>
      </c>
    </row>
    <row r="919" spans="1:10" ht="30" hidden="1" customHeight="1" thickBot="1" x14ac:dyDescent="0.3">
      <c r="A919" s="42"/>
      <c r="B919" s="42"/>
      <c r="C919" s="48"/>
      <c r="D919" s="14" t="s">
        <v>145</v>
      </c>
      <c r="E919" s="14" t="s">
        <v>146</v>
      </c>
      <c r="F919" s="15" t="s">
        <v>149</v>
      </c>
      <c r="G919" s="14" t="s">
        <v>11</v>
      </c>
      <c r="H919" s="33">
        <v>13321.64</v>
      </c>
      <c r="I919" s="18">
        <v>43567</v>
      </c>
      <c r="J919" s="17" t="s">
        <v>144</v>
      </c>
    </row>
    <row r="920" spans="1:10" ht="30" hidden="1" customHeight="1" thickBot="1" x14ac:dyDescent="0.3">
      <c r="A920" s="42"/>
      <c r="B920" s="42"/>
      <c r="C920" s="48"/>
      <c r="D920" s="14" t="s">
        <v>145</v>
      </c>
      <c r="E920" s="14" t="s">
        <v>146</v>
      </c>
      <c r="F920" s="15" t="s">
        <v>150</v>
      </c>
      <c r="G920" s="14" t="s">
        <v>11</v>
      </c>
      <c r="H920" s="33">
        <v>13321.64</v>
      </c>
      <c r="I920" s="18">
        <v>43567</v>
      </c>
      <c r="J920" s="17" t="s">
        <v>144</v>
      </c>
    </row>
    <row r="921" spans="1:10" ht="30" hidden="1" customHeight="1" thickBot="1" x14ac:dyDescent="0.3">
      <c r="A921" s="42"/>
      <c r="B921" s="42"/>
      <c r="C921" s="48"/>
      <c r="D921" s="14" t="s">
        <v>145</v>
      </c>
      <c r="E921" s="14" t="s">
        <v>146</v>
      </c>
      <c r="F921" s="15" t="s">
        <v>151</v>
      </c>
      <c r="G921" s="14" t="s">
        <v>11</v>
      </c>
      <c r="H921" s="33">
        <v>13321.64</v>
      </c>
      <c r="I921" s="18">
        <v>43567</v>
      </c>
      <c r="J921" s="17" t="s">
        <v>144</v>
      </c>
    </row>
    <row r="922" spans="1:10" ht="30" hidden="1" customHeight="1" thickBot="1" x14ac:dyDescent="0.3">
      <c r="A922" s="42"/>
      <c r="B922" s="42"/>
      <c r="C922" s="48"/>
      <c r="D922" s="14" t="s">
        <v>145</v>
      </c>
      <c r="E922" s="14" t="s">
        <v>146</v>
      </c>
      <c r="F922" s="15" t="s">
        <v>152</v>
      </c>
      <c r="G922" s="14" t="s">
        <v>11</v>
      </c>
      <c r="H922" s="33">
        <v>13321.64</v>
      </c>
      <c r="I922" s="18">
        <v>43567</v>
      </c>
      <c r="J922" s="17" t="s">
        <v>144</v>
      </c>
    </row>
    <row r="923" spans="1:10" ht="30" hidden="1" customHeight="1" thickBot="1" x14ac:dyDescent="0.3">
      <c r="A923" s="42"/>
      <c r="B923" s="42"/>
      <c r="C923" s="48"/>
      <c r="D923" s="14" t="s">
        <v>145</v>
      </c>
      <c r="E923" s="14" t="s">
        <v>146</v>
      </c>
      <c r="F923" s="15" t="s">
        <v>153</v>
      </c>
      <c r="G923" s="14" t="s">
        <v>11</v>
      </c>
      <c r="H923" s="33">
        <v>13321.64</v>
      </c>
      <c r="I923" s="18">
        <v>43567</v>
      </c>
      <c r="J923" s="17" t="s">
        <v>144</v>
      </c>
    </row>
    <row r="924" spans="1:10" ht="30" hidden="1" customHeight="1" thickBot="1" x14ac:dyDescent="0.3">
      <c r="A924" s="42"/>
      <c r="B924" s="42"/>
      <c r="C924" s="48"/>
      <c r="D924" s="14" t="s">
        <v>145</v>
      </c>
      <c r="E924" s="14" t="s">
        <v>146</v>
      </c>
      <c r="F924" s="15" t="s">
        <v>154</v>
      </c>
      <c r="G924" s="14" t="s">
        <v>11</v>
      </c>
      <c r="H924" s="33">
        <v>13321.64</v>
      </c>
      <c r="I924" s="18">
        <v>43567</v>
      </c>
      <c r="J924" s="17" t="s">
        <v>144</v>
      </c>
    </row>
    <row r="925" spans="1:10" ht="30" hidden="1" customHeight="1" thickBot="1" x14ac:dyDescent="0.3">
      <c r="A925" s="42"/>
      <c r="B925" s="42"/>
      <c r="C925" s="48"/>
      <c r="D925" s="14" t="s">
        <v>145</v>
      </c>
      <c r="E925" s="14" t="s">
        <v>146</v>
      </c>
      <c r="F925" s="15" t="s">
        <v>155</v>
      </c>
      <c r="G925" s="14" t="s">
        <v>11</v>
      </c>
      <c r="H925" s="33">
        <v>13321.64</v>
      </c>
      <c r="I925" s="18">
        <v>43567</v>
      </c>
      <c r="J925" s="17" t="s">
        <v>144</v>
      </c>
    </row>
    <row r="926" spans="1:10" ht="30" hidden="1" customHeight="1" thickBot="1" x14ac:dyDescent="0.3">
      <c r="A926" s="42"/>
      <c r="B926" s="42"/>
      <c r="C926" s="48"/>
      <c r="D926" s="14" t="s">
        <v>145</v>
      </c>
      <c r="E926" s="14" t="s">
        <v>146</v>
      </c>
      <c r="F926" s="15" t="s">
        <v>156</v>
      </c>
      <c r="G926" s="14" t="s">
        <v>11</v>
      </c>
      <c r="H926" s="33">
        <v>13321.64</v>
      </c>
      <c r="I926" s="18">
        <v>43567</v>
      </c>
      <c r="J926" s="17" t="s">
        <v>144</v>
      </c>
    </row>
    <row r="927" spans="1:10" ht="30" hidden="1" customHeight="1" thickBot="1" x14ac:dyDescent="0.3">
      <c r="A927" s="42"/>
      <c r="B927" s="42"/>
      <c r="C927" s="48"/>
      <c r="D927" s="14" t="s">
        <v>145</v>
      </c>
      <c r="E927" s="14" t="s">
        <v>146</v>
      </c>
      <c r="F927" s="15" t="s">
        <v>157</v>
      </c>
      <c r="G927" s="14" t="s">
        <v>11</v>
      </c>
      <c r="H927" s="33">
        <v>13321.64</v>
      </c>
      <c r="I927" s="18">
        <v>43567</v>
      </c>
      <c r="J927" s="17" t="s">
        <v>39</v>
      </c>
    </row>
    <row r="928" spans="1:10" ht="30" hidden="1" customHeight="1" thickBot="1" x14ac:dyDescent="0.3">
      <c r="A928" s="42"/>
      <c r="B928" s="42"/>
      <c r="C928" s="48"/>
      <c r="D928" s="14" t="s">
        <v>145</v>
      </c>
      <c r="E928" s="14" t="s">
        <v>159</v>
      </c>
      <c r="F928" s="15" t="s">
        <v>158</v>
      </c>
      <c r="G928" s="14" t="s">
        <v>11</v>
      </c>
      <c r="H928" s="33">
        <v>92147.59</v>
      </c>
      <c r="I928" s="18">
        <v>43567</v>
      </c>
      <c r="J928" s="17" t="s">
        <v>39</v>
      </c>
    </row>
    <row r="929" spans="1:10" ht="30" hidden="1" customHeight="1" thickBot="1" x14ac:dyDescent="0.3">
      <c r="A929" s="42"/>
      <c r="B929" s="42"/>
      <c r="C929" s="48"/>
      <c r="D929" s="14" t="s">
        <v>44</v>
      </c>
      <c r="E929" s="14" t="s">
        <v>45</v>
      </c>
      <c r="F929" s="15" t="s">
        <v>47</v>
      </c>
      <c r="G929" s="14" t="s">
        <v>11</v>
      </c>
      <c r="H929" s="33">
        <v>207019.2</v>
      </c>
      <c r="I929" s="18">
        <v>43568</v>
      </c>
      <c r="J929" s="17" t="s">
        <v>35</v>
      </c>
    </row>
    <row r="930" spans="1:10" ht="30" hidden="1" customHeight="1" thickBot="1" x14ac:dyDescent="0.3">
      <c r="A930" s="42"/>
      <c r="B930" s="42"/>
      <c r="C930" s="48"/>
      <c r="D930" s="14" t="s">
        <v>48</v>
      </c>
      <c r="E930" s="14" t="s">
        <v>49</v>
      </c>
      <c r="F930" s="15">
        <v>3050201</v>
      </c>
      <c r="G930" s="14" t="s">
        <v>11</v>
      </c>
      <c r="H930" s="33">
        <v>304272.44</v>
      </c>
      <c r="I930" s="18">
        <v>43569</v>
      </c>
      <c r="J930" s="17" t="s">
        <v>35</v>
      </c>
    </row>
    <row r="931" spans="1:10" ht="30" hidden="1" customHeight="1" thickBot="1" x14ac:dyDescent="0.3">
      <c r="A931" s="42"/>
      <c r="B931" s="42"/>
      <c r="C931" s="48"/>
      <c r="D931" s="14" t="s">
        <v>72</v>
      </c>
      <c r="E931" s="14" t="s">
        <v>71</v>
      </c>
      <c r="F931" s="15" t="s">
        <v>21</v>
      </c>
      <c r="G931" s="14" t="s">
        <v>11</v>
      </c>
      <c r="H931" s="33">
        <v>120360</v>
      </c>
      <c r="I931" s="18">
        <v>43570</v>
      </c>
      <c r="J931" s="17" t="s">
        <v>69</v>
      </c>
    </row>
    <row r="932" spans="1:10" ht="30" hidden="1" customHeight="1" thickBot="1" x14ac:dyDescent="0.3">
      <c r="A932" s="42"/>
      <c r="B932" s="42"/>
      <c r="C932" s="48"/>
      <c r="D932" s="14" t="s">
        <v>62</v>
      </c>
      <c r="E932" s="14" t="s">
        <v>61</v>
      </c>
      <c r="F932" s="15" t="s">
        <v>60</v>
      </c>
      <c r="G932" s="14" t="s">
        <v>11</v>
      </c>
      <c r="H932" s="33">
        <v>24580.68</v>
      </c>
      <c r="I932" s="18">
        <v>43601</v>
      </c>
      <c r="J932" s="17" t="s">
        <v>59</v>
      </c>
    </row>
    <row r="933" spans="1:10" ht="30" hidden="1" customHeight="1" thickBot="1" x14ac:dyDescent="0.3">
      <c r="A933" s="42"/>
      <c r="B933" s="42"/>
      <c r="C933" s="48"/>
      <c r="D933" s="14" t="s">
        <v>76</v>
      </c>
      <c r="E933" s="14" t="s">
        <v>75</v>
      </c>
      <c r="F933" s="15">
        <v>2</v>
      </c>
      <c r="G933" s="14" t="s">
        <v>11</v>
      </c>
      <c r="H933" s="33">
        <v>39081.599999999999</v>
      </c>
      <c r="I933" s="18">
        <v>43692</v>
      </c>
      <c r="J933" s="17" t="s">
        <v>58</v>
      </c>
    </row>
    <row r="934" spans="1:10" ht="30" hidden="1" customHeight="1" thickBot="1" x14ac:dyDescent="0.3">
      <c r="A934" s="42"/>
      <c r="B934" s="42"/>
      <c r="C934" s="48"/>
      <c r="D934" s="14" t="s">
        <v>76</v>
      </c>
      <c r="E934" s="14" t="s">
        <v>75</v>
      </c>
      <c r="F934" s="15">
        <v>7</v>
      </c>
      <c r="G934" s="14" t="s">
        <v>11</v>
      </c>
      <c r="H934" s="33">
        <v>39081.599999999999</v>
      </c>
      <c r="I934" s="18">
        <v>43692</v>
      </c>
      <c r="J934" s="17" t="s">
        <v>58</v>
      </c>
    </row>
    <row r="935" spans="1:10" ht="30" hidden="1" customHeight="1" thickBot="1" x14ac:dyDescent="0.3">
      <c r="A935" s="42"/>
      <c r="B935" s="42"/>
      <c r="C935" s="48"/>
      <c r="D935" s="14" t="s">
        <v>38</v>
      </c>
      <c r="E935" s="14" t="s">
        <v>37</v>
      </c>
      <c r="F935" s="15" t="s">
        <v>36</v>
      </c>
      <c r="G935" s="14" t="s">
        <v>11</v>
      </c>
      <c r="H935" s="33">
        <v>14620.2</v>
      </c>
      <c r="I935" s="18">
        <v>43698</v>
      </c>
      <c r="J935" s="17" t="s">
        <v>39</v>
      </c>
    </row>
    <row r="936" spans="1:10" ht="30" hidden="1" customHeight="1" thickBot="1" x14ac:dyDescent="0.3">
      <c r="A936" s="42"/>
      <c r="B936" s="42"/>
      <c r="C936" s="48"/>
      <c r="D936" s="14" t="s">
        <v>38</v>
      </c>
      <c r="E936" s="14" t="s">
        <v>37</v>
      </c>
      <c r="F936" s="15">
        <v>63229983744</v>
      </c>
      <c r="G936" s="14" t="s">
        <v>11</v>
      </c>
      <c r="H936" s="33">
        <v>14620.2</v>
      </c>
      <c r="I936" s="18">
        <v>43698</v>
      </c>
      <c r="J936" s="17" t="s">
        <v>39</v>
      </c>
    </row>
    <row r="937" spans="1:10" ht="30" hidden="1" customHeight="1" thickBot="1" x14ac:dyDescent="0.3">
      <c r="A937" s="42"/>
      <c r="B937" s="42"/>
      <c r="C937" s="48"/>
      <c r="D937" s="14" t="s">
        <v>41</v>
      </c>
      <c r="E937" s="14" t="s">
        <v>40</v>
      </c>
      <c r="F937" s="15" t="s">
        <v>21</v>
      </c>
      <c r="G937" s="14" t="s">
        <v>11</v>
      </c>
      <c r="H937" s="33">
        <v>192151.2</v>
      </c>
      <c r="I937" s="18">
        <v>43698</v>
      </c>
      <c r="J937" s="17" t="s">
        <v>83</v>
      </c>
    </row>
    <row r="938" spans="1:10" ht="30" hidden="1" customHeight="1" thickBot="1" x14ac:dyDescent="0.3">
      <c r="A938" s="42"/>
      <c r="B938" s="42"/>
      <c r="C938" s="48"/>
      <c r="D938" s="14" t="s">
        <v>41</v>
      </c>
      <c r="E938" s="14" t="s">
        <v>40</v>
      </c>
      <c r="F938" s="15" t="s">
        <v>21</v>
      </c>
      <c r="G938" s="14" t="s">
        <v>11</v>
      </c>
      <c r="H938" s="33">
        <v>192151.2</v>
      </c>
      <c r="I938" s="18">
        <v>43698</v>
      </c>
      <c r="J938" s="17" t="s">
        <v>83</v>
      </c>
    </row>
    <row r="939" spans="1:10" ht="30" hidden="1" customHeight="1" thickBot="1" x14ac:dyDescent="0.3">
      <c r="A939" s="42"/>
      <c r="B939" s="42"/>
      <c r="C939" s="48"/>
      <c r="D939" s="14" t="s">
        <v>63</v>
      </c>
      <c r="E939" s="14" t="s">
        <v>37</v>
      </c>
      <c r="F939" s="15">
        <v>63229983743</v>
      </c>
      <c r="G939" s="14" t="s">
        <v>1427</v>
      </c>
      <c r="H939" s="33">
        <v>14620.2</v>
      </c>
      <c r="I939" s="18">
        <v>43698</v>
      </c>
      <c r="J939" s="17" t="s">
        <v>65</v>
      </c>
    </row>
    <row r="940" spans="1:10" ht="30" hidden="1" customHeight="1" thickBot="1" x14ac:dyDescent="0.3">
      <c r="A940" s="42"/>
      <c r="B940" s="42"/>
      <c r="C940" s="48"/>
      <c r="D940" s="14" t="s">
        <v>63</v>
      </c>
      <c r="E940" s="14" t="s">
        <v>37</v>
      </c>
      <c r="F940" s="15" t="s">
        <v>21</v>
      </c>
      <c r="G940" s="14" t="s">
        <v>1427</v>
      </c>
      <c r="H940" s="33">
        <v>14620.2</v>
      </c>
      <c r="I940" s="18">
        <v>43698</v>
      </c>
      <c r="J940" s="17" t="s">
        <v>65</v>
      </c>
    </row>
    <row r="941" spans="1:10" ht="30" hidden="1" customHeight="1" thickBot="1" x14ac:dyDescent="0.3">
      <c r="A941" s="42"/>
      <c r="B941" s="42"/>
      <c r="C941" s="48"/>
      <c r="D941" s="14" t="s">
        <v>77</v>
      </c>
      <c r="E941" s="14" t="s">
        <v>78</v>
      </c>
      <c r="F941" s="15" t="s">
        <v>21</v>
      </c>
      <c r="G941" s="14" t="s">
        <v>11</v>
      </c>
      <c r="H941" s="33">
        <v>829</v>
      </c>
      <c r="I941" s="18">
        <v>43782</v>
      </c>
      <c r="J941" s="17" t="s">
        <v>39</v>
      </c>
    </row>
    <row r="942" spans="1:10" ht="30" hidden="1" customHeight="1" thickBot="1" x14ac:dyDescent="0.3">
      <c r="A942" s="42"/>
      <c r="B942" s="42"/>
      <c r="C942" s="48"/>
      <c r="D942" s="14" t="s">
        <v>79</v>
      </c>
      <c r="E942" s="14" t="s">
        <v>80</v>
      </c>
      <c r="F942" s="15" t="s">
        <v>21</v>
      </c>
      <c r="G942" s="14" t="s">
        <v>11</v>
      </c>
      <c r="H942" s="33">
        <v>3858.25</v>
      </c>
      <c r="I942" s="18">
        <v>43782</v>
      </c>
      <c r="J942" s="17" t="s">
        <v>39</v>
      </c>
    </row>
    <row r="943" spans="1:10" ht="30" hidden="1" customHeight="1" thickBot="1" x14ac:dyDescent="0.3">
      <c r="A943" s="42"/>
      <c r="B943" s="42"/>
      <c r="C943" s="48"/>
      <c r="D943" s="14" t="s">
        <v>33</v>
      </c>
      <c r="E943" s="14" t="s">
        <v>34</v>
      </c>
      <c r="F943" s="15" t="s">
        <v>21</v>
      </c>
      <c r="G943" s="14" t="s">
        <v>11</v>
      </c>
      <c r="H943" s="33">
        <v>12301.5</v>
      </c>
      <c r="I943" s="18">
        <v>43815</v>
      </c>
      <c r="J943" s="17" t="s">
        <v>35</v>
      </c>
    </row>
    <row r="944" spans="1:10" ht="30" hidden="1" customHeight="1" thickBot="1" x14ac:dyDescent="0.3">
      <c r="A944" s="42"/>
      <c r="B944" s="42"/>
      <c r="C944" s="48"/>
      <c r="D944" s="14" t="s">
        <v>33</v>
      </c>
      <c r="E944" s="14" t="s">
        <v>34</v>
      </c>
      <c r="F944" s="15" t="s">
        <v>21</v>
      </c>
      <c r="G944" s="14" t="s">
        <v>11</v>
      </c>
      <c r="H944" s="33">
        <v>12301.5</v>
      </c>
      <c r="I944" s="18">
        <v>43815</v>
      </c>
      <c r="J944" s="17" t="s">
        <v>35</v>
      </c>
    </row>
    <row r="945" spans="1:10" ht="30" hidden="1" customHeight="1" thickBot="1" x14ac:dyDescent="0.3">
      <c r="A945" s="42"/>
      <c r="B945" s="42"/>
      <c r="C945" s="48"/>
      <c r="D945" s="14" t="s">
        <v>33</v>
      </c>
      <c r="E945" s="14" t="s">
        <v>34</v>
      </c>
      <c r="F945" s="15" t="s">
        <v>21</v>
      </c>
      <c r="G945" s="14" t="s">
        <v>11</v>
      </c>
      <c r="H945" s="33">
        <v>12301.5</v>
      </c>
      <c r="I945" s="18">
        <v>43815</v>
      </c>
      <c r="J945" s="17" t="s">
        <v>35</v>
      </c>
    </row>
    <row r="946" spans="1:10" ht="30" hidden="1" customHeight="1" thickBot="1" x14ac:dyDescent="0.3">
      <c r="A946" s="42"/>
      <c r="B946" s="42"/>
      <c r="C946" s="48"/>
      <c r="D946" s="14" t="s">
        <v>33</v>
      </c>
      <c r="E946" s="14" t="s">
        <v>34</v>
      </c>
      <c r="F946" s="15" t="s">
        <v>21</v>
      </c>
      <c r="G946" s="14" t="s">
        <v>11</v>
      </c>
      <c r="H946" s="33">
        <v>12301.5</v>
      </c>
      <c r="I946" s="18">
        <v>43815</v>
      </c>
      <c r="J946" s="17" t="s">
        <v>35</v>
      </c>
    </row>
    <row r="947" spans="1:10" ht="30" hidden="1" customHeight="1" thickBot="1" x14ac:dyDescent="0.3">
      <c r="A947" s="42"/>
      <c r="B947" s="42"/>
      <c r="C947" s="48"/>
      <c r="D947" s="14" t="s">
        <v>33</v>
      </c>
      <c r="E947" s="14" t="s">
        <v>34</v>
      </c>
      <c r="F947" s="15" t="s">
        <v>21</v>
      </c>
      <c r="G947" s="14" t="s">
        <v>11</v>
      </c>
      <c r="H947" s="33">
        <v>12301.5</v>
      </c>
      <c r="I947" s="18">
        <v>43815</v>
      </c>
      <c r="J947" s="17" t="s">
        <v>35</v>
      </c>
    </row>
    <row r="948" spans="1:10" ht="30" hidden="1" customHeight="1" thickBot="1" x14ac:dyDescent="0.3">
      <c r="A948" s="42"/>
      <c r="B948" s="42"/>
      <c r="C948" s="48"/>
      <c r="D948" s="14" t="s">
        <v>33</v>
      </c>
      <c r="E948" s="14" t="s">
        <v>34</v>
      </c>
      <c r="F948" s="15" t="s">
        <v>21</v>
      </c>
      <c r="G948" s="14" t="s">
        <v>11</v>
      </c>
      <c r="H948" s="33">
        <v>12301.5</v>
      </c>
      <c r="I948" s="18">
        <v>43815</v>
      </c>
      <c r="J948" s="17" t="s">
        <v>35</v>
      </c>
    </row>
    <row r="949" spans="1:10" ht="30" hidden="1" customHeight="1" thickBot="1" x14ac:dyDescent="0.3">
      <c r="A949" s="42"/>
      <c r="B949" s="42"/>
      <c r="C949" s="48"/>
      <c r="D949" s="14" t="s">
        <v>33</v>
      </c>
      <c r="E949" s="14" t="s">
        <v>34</v>
      </c>
      <c r="F949" s="15" t="s">
        <v>21</v>
      </c>
      <c r="G949" s="14" t="s">
        <v>11</v>
      </c>
      <c r="H949" s="33">
        <v>12301.5</v>
      </c>
      <c r="I949" s="18">
        <v>43815</v>
      </c>
      <c r="J949" s="17" t="s">
        <v>35</v>
      </c>
    </row>
    <row r="950" spans="1:10" ht="30" hidden="1" customHeight="1" thickBot="1" x14ac:dyDescent="0.3">
      <c r="A950" s="42"/>
      <c r="B950" s="42"/>
      <c r="C950" s="48"/>
      <c r="D950" s="14" t="s">
        <v>33</v>
      </c>
      <c r="E950" s="14" t="s">
        <v>34</v>
      </c>
      <c r="F950" s="15" t="s">
        <v>21</v>
      </c>
      <c r="G950" s="14" t="s">
        <v>11</v>
      </c>
      <c r="H950" s="33">
        <v>12301.5</v>
      </c>
      <c r="I950" s="18">
        <v>43815</v>
      </c>
      <c r="J950" s="17" t="s">
        <v>23</v>
      </c>
    </row>
    <row r="951" spans="1:10" ht="30" hidden="1" customHeight="1" thickBot="1" x14ac:dyDescent="0.3">
      <c r="A951" s="42"/>
      <c r="B951" s="42"/>
      <c r="C951" s="48"/>
      <c r="D951" s="14" t="s">
        <v>33</v>
      </c>
      <c r="E951" s="14" t="s">
        <v>34</v>
      </c>
      <c r="F951" s="15" t="s">
        <v>21</v>
      </c>
      <c r="G951" s="14" t="s">
        <v>11</v>
      </c>
      <c r="H951" s="33">
        <v>12301.5</v>
      </c>
      <c r="I951" s="18">
        <v>43815</v>
      </c>
      <c r="J951" s="17" t="s">
        <v>23</v>
      </c>
    </row>
    <row r="952" spans="1:10" ht="30" hidden="1" customHeight="1" thickBot="1" x14ac:dyDescent="0.3">
      <c r="A952" s="42"/>
      <c r="B952" s="42"/>
      <c r="C952" s="48"/>
      <c r="D952" s="14" t="s">
        <v>33</v>
      </c>
      <c r="E952" s="14" t="s">
        <v>34</v>
      </c>
      <c r="F952" s="15" t="s">
        <v>21</v>
      </c>
      <c r="G952" s="14" t="s">
        <v>11</v>
      </c>
      <c r="H952" s="33">
        <v>12301.5</v>
      </c>
      <c r="I952" s="18">
        <v>43815</v>
      </c>
      <c r="J952" s="17" t="s">
        <v>23</v>
      </c>
    </row>
    <row r="953" spans="1:10" s="13" customFormat="1" ht="30" hidden="1" customHeight="1" thickBot="1" x14ac:dyDescent="0.3">
      <c r="A953" s="43"/>
      <c r="B953" s="43"/>
      <c r="C953" s="47"/>
      <c r="D953" s="6" t="s">
        <v>373</v>
      </c>
      <c r="E953" s="6" t="s">
        <v>21</v>
      </c>
      <c r="F953" s="12" t="s">
        <v>21</v>
      </c>
      <c r="G953" s="6" t="s">
        <v>11</v>
      </c>
      <c r="H953" s="31">
        <v>6029.99</v>
      </c>
      <c r="I953" s="10">
        <v>42658</v>
      </c>
      <c r="J953" s="7" t="s">
        <v>83</v>
      </c>
    </row>
    <row r="954" spans="1:10" ht="30" hidden="1" customHeight="1" thickBot="1" x14ac:dyDescent="0.3">
      <c r="A954" s="42"/>
      <c r="B954" s="42"/>
      <c r="C954" s="47"/>
      <c r="D954" s="6" t="s">
        <v>374</v>
      </c>
      <c r="E954" s="6" t="s">
        <v>21</v>
      </c>
      <c r="F954" s="12" t="s">
        <v>21</v>
      </c>
      <c r="G954" s="6" t="s">
        <v>11</v>
      </c>
      <c r="H954" s="31">
        <v>5264.98</v>
      </c>
      <c r="I954" s="10">
        <v>42658</v>
      </c>
      <c r="J954" s="7" t="s">
        <v>83</v>
      </c>
    </row>
    <row r="955" spans="1:10" s="13" customFormat="1" ht="30" hidden="1" customHeight="1" thickBot="1" x14ac:dyDescent="0.3">
      <c r="A955" s="43"/>
      <c r="B955" s="43"/>
      <c r="C955" s="47"/>
      <c r="D955" s="6" t="s">
        <v>374</v>
      </c>
      <c r="E955" s="6" t="s">
        <v>21</v>
      </c>
      <c r="F955" s="12" t="s">
        <v>21</v>
      </c>
      <c r="G955" s="6" t="s">
        <v>11</v>
      </c>
      <c r="H955" s="31">
        <v>5264.98</v>
      </c>
      <c r="I955" s="10">
        <v>42658</v>
      </c>
      <c r="J955" s="7" t="s">
        <v>83</v>
      </c>
    </row>
    <row r="956" spans="1:10" s="13" customFormat="1" ht="30" hidden="1" customHeight="1" thickBot="1" x14ac:dyDescent="0.3">
      <c r="A956" s="43"/>
      <c r="B956" s="43"/>
      <c r="C956" s="47"/>
      <c r="D956" s="6" t="s">
        <v>374</v>
      </c>
      <c r="E956" s="6" t="s">
        <v>21</v>
      </c>
      <c r="F956" s="12" t="s">
        <v>21</v>
      </c>
      <c r="G956" s="6" t="s">
        <v>11</v>
      </c>
      <c r="H956" s="31">
        <v>5264.98</v>
      </c>
      <c r="I956" s="10">
        <v>42658</v>
      </c>
      <c r="J956" s="7" t="s">
        <v>83</v>
      </c>
    </row>
    <row r="957" spans="1:10" s="13" customFormat="1" ht="30" hidden="1" customHeight="1" thickBot="1" x14ac:dyDescent="0.3">
      <c r="A957" s="43"/>
      <c r="B957" s="43"/>
      <c r="C957" s="47"/>
      <c r="D957" s="6" t="s">
        <v>374</v>
      </c>
      <c r="E957" s="6" t="s">
        <v>21</v>
      </c>
      <c r="F957" s="12" t="s">
        <v>21</v>
      </c>
      <c r="G957" s="6" t="s">
        <v>11</v>
      </c>
      <c r="H957" s="31">
        <v>5264.98</v>
      </c>
      <c r="I957" s="10">
        <v>42658</v>
      </c>
      <c r="J957" s="7" t="s">
        <v>83</v>
      </c>
    </row>
    <row r="958" spans="1:10" s="13" customFormat="1" ht="30" hidden="1" customHeight="1" thickBot="1" x14ac:dyDescent="0.3">
      <c r="A958" s="43"/>
      <c r="B958" s="43"/>
      <c r="C958" s="47"/>
      <c r="D958" s="6" t="s">
        <v>375</v>
      </c>
      <c r="E958" s="6" t="s">
        <v>376</v>
      </c>
      <c r="F958" s="12" t="s">
        <v>21</v>
      </c>
      <c r="G958" s="6" t="s">
        <v>11</v>
      </c>
      <c r="H958" s="31">
        <v>5128.57</v>
      </c>
      <c r="I958" s="10">
        <v>42658</v>
      </c>
      <c r="J958" s="7" t="s">
        <v>144</v>
      </c>
    </row>
    <row r="959" spans="1:10" s="13" customFormat="1" ht="30" hidden="1" customHeight="1" thickBot="1" x14ac:dyDescent="0.3">
      <c r="A959" s="43"/>
      <c r="B959" s="43"/>
      <c r="C959" s="47"/>
      <c r="D959" s="6" t="s">
        <v>373</v>
      </c>
      <c r="E959" s="6" t="s">
        <v>21</v>
      </c>
      <c r="F959" s="12" t="s">
        <v>21</v>
      </c>
      <c r="G959" s="6" t="s">
        <v>11</v>
      </c>
      <c r="H959" s="31">
        <v>6029.99</v>
      </c>
      <c r="I959" s="10">
        <v>42658</v>
      </c>
      <c r="J959" s="7" t="s">
        <v>144</v>
      </c>
    </row>
    <row r="960" spans="1:10" s="13" customFormat="1" ht="30" hidden="1" customHeight="1" thickBot="1" x14ac:dyDescent="0.3">
      <c r="A960" s="43"/>
      <c r="B960" s="43"/>
      <c r="C960" s="47"/>
      <c r="D960" s="6" t="s">
        <v>374</v>
      </c>
      <c r="E960" s="6" t="s">
        <v>21</v>
      </c>
      <c r="F960" s="12" t="s">
        <v>21</v>
      </c>
      <c r="G960" s="6" t="s">
        <v>11</v>
      </c>
      <c r="H960" s="31">
        <v>5264.98</v>
      </c>
      <c r="I960" s="10">
        <v>42658</v>
      </c>
      <c r="J960" s="7" t="s">
        <v>144</v>
      </c>
    </row>
    <row r="961" spans="1:10" s="13" customFormat="1" ht="30" hidden="1" customHeight="1" thickBot="1" x14ac:dyDescent="0.3">
      <c r="A961" s="43"/>
      <c r="B961" s="43"/>
      <c r="C961" s="47"/>
      <c r="D961" s="6" t="s">
        <v>374</v>
      </c>
      <c r="E961" s="6" t="s">
        <v>21</v>
      </c>
      <c r="F961" s="12" t="s">
        <v>21</v>
      </c>
      <c r="G961" s="6" t="s">
        <v>11</v>
      </c>
      <c r="H961" s="31">
        <v>5264.98</v>
      </c>
      <c r="I961" s="10">
        <v>42658</v>
      </c>
      <c r="J961" s="7" t="s">
        <v>144</v>
      </c>
    </row>
    <row r="962" spans="1:10" s="13" customFormat="1" ht="30" hidden="1" customHeight="1" thickBot="1" x14ac:dyDescent="0.3">
      <c r="A962" s="43"/>
      <c r="B962" s="43"/>
      <c r="C962" s="47"/>
      <c r="D962" s="6" t="s">
        <v>464</v>
      </c>
      <c r="E962" s="6" t="s">
        <v>465</v>
      </c>
      <c r="F962" s="12" t="s">
        <v>466</v>
      </c>
      <c r="G962" s="6" t="s">
        <v>11</v>
      </c>
      <c r="H962" s="31">
        <v>1012.5</v>
      </c>
      <c r="I962" s="10">
        <v>41956</v>
      </c>
      <c r="J962" s="7" t="s">
        <v>39</v>
      </c>
    </row>
    <row r="963" spans="1:10" s="13" customFormat="1" ht="30" hidden="1" customHeight="1" thickBot="1" x14ac:dyDescent="0.3">
      <c r="A963" s="43"/>
      <c r="B963" s="43"/>
      <c r="C963" s="47"/>
      <c r="D963" s="6" t="s">
        <v>33</v>
      </c>
      <c r="E963" s="6" t="s">
        <v>467</v>
      </c>
      <c r="F963" s="12" t="s">
        <v>468</v>
      </c>
      <c r="G963" s="6" t="s">
        <v>11</v>
      </c>
      <c r="H963" s="31">
        <v>4168.42</v>
      </c>
      <c r="I963" s="10">
        <v>41956</v>
      </c>
      <c r="J963" s="7" t="s">
        <v>39</v>
      </c>
    </row>
    <row r="964" spans="1:10" s="13" customFormat="1" ht="30" hidden="1" customHeight="1" thickBot="1" x14ac:dyDescent="0.3">
      <c r="A964" s="43"/>
      <c r="B964" s="43"/>
      <c r="C964" s="47"/>
      <c r="D964" s="6" t="s">
        <v>33</v>
      </c>
      <c r="E964" s="6" t="s">
        <v>467</v>
      </c>
      <c r="F964" s="12" t="s">
        <v>468</v>
      </c>
      <c r="G964" s="6" t="s">
        <v>11</v>
      </c>
      <c r="H964" s="31">
        <v>4168.42</v>
      </c>
      <c r="I964" s="10">
        <v>41956</v>
      </c>
      <c r="J964" s="7" t="s">
        <v>39</v>
      </c>
    </row>
    <row r="965" spans="1:10" s="13" customFormat="1" ht="30" hidden="1" customHeight="1" thickBot="1" x14ac:dyDescent="0.3">
      <c r="A965" s="43"/>
      <c r="B965" s="43"/>
      <c r="C965" s="47"/>
      <c r="D965" s="6" t="s">
        <v>213</v>
      </c>
      <c r="E965" s="6" t="s">
        <v>21</v>
      </c>
      <c r="F965" s="12" t="s">
        <v>21</v>
      </c>
      <c r="G965" s="6" t="s">
        <v>11</v>
      </c>
      <c r="H965" s="31">
        <v>15122.88</v>
      </c>
      <c r="I965" s="10">
        <v>43054</v>
      </c>
      <c r="J965" s="7" t="s">
        <v>58</v>
      </c>
    </row>
    <row r="966" spans="1:10" s="13" customFormat="1" ht="30" hidden="1" customHeight="1" thickBot="1" x14ac:dyDescent="0.3">
      <c r="A966" s="43"/>
      <c r="B966" s="43"/>
      <c r="C966" s="47"/>
      <c r="D966" s="6" t="s">
        <v>213</v>
      </c>
      <c r="E966" s="6" t="s">
        <v>21</v>
      </c>
      <c r="F966" s="12" t="s">
        <v>21</v>
      </c>
      <c r="G966" s="6" t="s">
        <v>11</v>
      </c>
      <c r="H966" s="31">
        <v>15122.88</v>
      </c>
      <c r="I966" s="10">
        <v>43054</v>
      </c>
      <c r="J966" s="7" t="s">
        <v>58</v>
      </c>
    </row>
    <row r="967" spans="1:10" s="13" customFormat="1" ht="28.8" hidden="1" customHeight="1" thickBot="1" x14ac:dyDescent="0.3">
      <c r="A967" s="43"/>
      <c r="B967" s="43"/>
      <c r="C967" s="47"/>
      <c r="D967" s="6" t="s">
        <v>214</v>
      </c>
      <c r="E967" s="6" t="s">
        <v>21</v>
      </c>
      <c r="F967" s="12" t="s">
        <v>215</v>
      </c>
      <c r="G967" s="6" t="s">
        <v>11</v>
      </c>
      <c r="H967" s="31">
        <v>166599.48000000001</v>
      </c>
      <c r="I967" s="10">
        <v>43054</v>
      </c>
      <c r="J967" s="7" t="s">
        <v>58</v>
      </c>
    </row>
    <row r="968" spans="1:10" s="13" customFormat="1" ht="30" hidden="1" customHeight="1" thickBot="1" x14ac:dyDescent="0.3">
      <c r="A968" s="43"/>
      <c r="B968" s="43"/>
      <c r="C968" s="47"/>
      <c r="D968" s="6" t="s">
        <v>208</v>
      </c>
      <c r="E968" s="6" t="s">
        <v>21</v>
      </c>
      <c r="F968" s="12" t="s">
        <v>21</v>
      </c>
      <c r="G968" s="6" t="s">
        <v>11</v>
      </c>
      <c r="H968" s="31">
        <v>7965</v>
      </c>
      <c r="I968" s="10">
        <v>43084</v>
      </c>
      <c r="J968" s="7" t="s">
        <v>1101</v>
      </c>
    </row>
    <row r="969" spans="1:10" ht="30" hidden="1" customHeight="1" thickBot="1" x14ac:dyDescent="0.3">
      <c r="A969" s="42"/>
      <c r="B969" s="42"/>
      <c r="C969" s="47"/>
      <c r="D969" s="6" t="s">
        <v>63</v>
      </c>
      <c r="E969" s="6" t="s">
        <v>209</v>
      </c>
      <c r="F969" s="12" t="s">
        <v>21</v>
      </c>
      <c r="G969" s="6" t="s">
        <v>11</v>
      </c>
      <c r="H969" s="31">
        <v>52687</v>
      </c>
      <c r="I969" s="10">
        <v>43084</v>
      </c>
      <c r="J969" s="7" t="s">
        <v>210</v>
      </c>
    </row>
    <row r="970" spans="1:10" ht="30" hidden="1" customHeight="1" thickBot="1" x14ac:dyDescent="0.3">
      <c r="A970" s="42"/>
      <c r="B970" s="42"/>
      <c r="C970" s="47"/>
      <c r="D970" s="6" t="s">
        <v>63</v>
      </c>
      <c r="E970" s="6" t="s">
        <v>211</v>
      </c>
      <c r="F970" s="12" t="s">
        <v>21</v>
      </c>
      <c r="G970" s="6" t="s">
        <v>64</v>
      </c>
      <c r="H970" s="31">
        <v>36698</v>
      </c>
      <c r="I970" s="10">
        <v>43084</v>
      </c>
      <c r="J970" s="7" t="s">
        <v>65</v>
      </c>
    </row>
    <row r="971" spans="1:10" ht="30" hidden="1" customHeight="1" thickBot="1" x14ac:dyDescent="0.3">
      <c r="A971" s="42"/>
      <c r="B971" s="42"/>
      <c r="C971" s="47"/>
      <c r="D971" s="6" t="s">
        <v>63</v>
      </c>
      <c r="E971" s="6" t="s">
        <v>212</v>
      </c>
      <c r="F971" s="12" t="s">
        <v>21</v>
      </c>
      <c r="G971" s="6" t="s">
        <v>64</v>
      </c>
      <c r="H971" s="31">
        <v>32697.8</v>
      </c>
      <c r="I971" s="10">
        <v>43084</v>
      </c>
      <c r="J971" s="7" t="s">
        <v>65</v>
      </c>
    </row>
    <row r="972" spans="1:10" ht="30" hidden="1" customHeight="1" thickBot="1" x14ac:dyDescent="0.3">
      <c r="A972" s="42"/>
      <c r="B972" s="42"/>
      <c r="C972" s="47"/>
      <c r="D972" s="6" t="s">
        <v>63</v>
      </c>
      <c r="E972" s="6" t="s">
        <v>212</v>
      </c>
      <c r="F972" s="12" t="s">
        <v>21</v>
      </c>
      <c r="G972" s="6" t="s">
        <v>64</v>
      </c>
      <c r="H972" s="31">
        <v>32697.8</v>
      </c>
      <c r="I972" s="10">
        <v>43084</v>
      </c>
      <c r="J972" s="7" t="s">
        <v>65</v>
      </c>
    </row>
    <row r="973" spans="1:10" ht="30" hidden="1" customHeight="1" thickBot="1" x14ac:dyDescent="0.3">
      <c r="A973" s="42"/>
      <c r="B973" s="42"/>
      <c r="C973" s="47"/>
      <c r="D973" s="6" t="s">
        <v>63</v>
      </c>
      <c r="E973" s="6" t="s">
        <v>212</v>
      </c>
      <c r="F973" s="12" t="s">
        <v>21</v>
      </c>
      <c r="G973" s="6" t="s">
        <v>64</v>
      </c>
      <c r="H973" s="31">
        <v>32697.8</v>
      </c>
      <c r="I973" s="10">
        <v>43084</v>
      </c>
      <c r="J973" s="7" t="s">
        <v>65</v>
      </c>
    </row>
    <row r="974" spans="1:10" ht="30" hidden="1" customHeight="1" thickBot="1" x14ac:dyDescent="0.3">
      <c r="A974" s="42"/>
      <c r="B974" s="42"/>
      <c r="C974" s="48"/>
      <c r="D974" s="14" t="s">
        <v>66</v>
      </c>
      <c r="E974" s="14" t="s">
        <v>67</v>
      </c>
      <c r="F974" s="15" t="s">
        <v>68</v>
      </c>
      <c r="G974" s="14" t="s">
        <v>11</v>
      </c>
      <c r="H974" s="33">
        <v>361196.2</v>
      </c>
      <c r="I974" s="18">
        <v>43532</v>
      </c>
      <c r="J974" s="17" t="s">
        <v>69</v>
      </c>
    </row>
    <row r="975" spans="1:10" ht="30" hidden="1" customHeight="1" thickBot="1" x14ac:dyDescent="0.3">
      <c r="A975" s="42"/>
      <c r="B975" s="42"/>
      <c r="C975" s="47"/>
      <c r="D975" s="14" t="s">
        <v>32</v>
      </c>
      <c r="E975" s="14" t="s">
        <v>31</v>
      </c>
      <c r="F975" s="15" t="s">
        <v>30</v>
      </c>
      <c r="G975" s="14" t="s">
        <v>11</v>
      </c>
      <c r="H975" s="33">
        <v>43600</v>
      </c>
      <c r="I975" s="18">
        <v>43837</v>
      </c>
      <c r="J975" s="17" t="s">
        <v>29</v>
      </c>
    </row>
    <row r="976" spans="1:10" ht="30" hidden="1" customHeight="1" thickBot="1" x14ac:dyDescent="0.3">
      <c r="A976" s="42"/>
      <c r="B976" s="42"/>
      <c r="C976" s="42"/>
      <c r="D976" s="14" t="s">
        <v>28</v>
      </c>
      <c r="E976" s="14" t="s">
        <v>21</v>
      </c>
      <c r="F976" s="15" t="s">
        <v>21</v>
      </c>
      <c r="G976" s="14" t="s">
        <v>11</v>
      </c>
      <c r="H976" s="33">
        <v>44014</v>
      </c>
      <c r="I976" s="18">
        <v>43917</v>
      </c>
      <c r="J976" s="17" t="s">
        <v>23</v>
      </c>
    </row>
    <row r="977" spans="1:10" ht="30" hidden="1" customHeight="1" thickBot="1" x14ac:dyDescent="0.3">
      <c r="A977" s="42"/>
      <c r="B977" s="42"/>
      <c r="C977" s="47"/>
      <c r="D977" s="14" t="s">
        <v>28</v>
      </c>
      <c r="E977" s="14" t="s">
        <v>21</v>
      </c>
      <c r="F977" s="15" t="s">
        <v>21</v>
      </c>
      <c r="G977" s="14" t="s">
        <v>11</v>
      </c>
      <c r="H977" s="33">
        <v>44014</v>
      </c>
      <c r="I977" s="18">
        <v>43917</v>
      </c>
      <c r="J977" s="17" t="s">
        <v>23</v>
      </c>
    </row>
    <row r="978" spans="1:10" ht="30" hidden="1" customHeight="1" thickBot="1" x14ac:dyDescent="0.3">
      <c r="A978" s="42"/>
      <c r="B978" s="42"/>
      <c r="C978" s="47"/>
      <c r="D978" s="14" t="s">
        <v>24</v>
      </c>
      <c r="E978" s="14" t="s">
        <v>25</v>
      </c>
      <c r="F978" s="15" t="s">
        <v>21</v>
      </c>
      <c r="G978" s="17" t="s">
        <v>23</v>
      </c>
      <c r="H978" s="33">
        <v>4307</v>
      </c>
      <c r="I978" s="18">
        <v>43972</v>
      </c>
      <c r="J978" s="17" t="s">
        <v>23</v>
      </c>
    </row>
    <row r="979" spans="1:10" ht="30" hidden="1" customHeight="1" thickBot="1" x14ac:dyDescent="0.3">
      <c r="A979" s="42"/>
      <c r="B979" s="42"/>
      <c r="C979" s="47"/>
      <c r="D979" s="14" t="s">
        <v>24</v>
      </c>
      <c r="E979" s="14" t="s">
        <v>25</v>
      </c>
      <c r="F979" s="15" t="s">
        <v>21</v>
      </c>
      <c r="G979" s="17" t="s">
        <v>23</v>
      </c>
      <c r="H979" s="33">
        <v>4307</v>
      </c>
      <c r="I979" s="18">
        <v>43972</v>
      </c>
      <c r="J979" s="17" t="s">
        <v>23</v>
      </c>
    </row>
    <row r="980" spans="1:10" ht="30" hidden="1" customHeight="1" thickBot="1" x14ac:dyDescent="0.3">
      <c r="A980" s="42"/>
      <c r="B980" s="42"/>
      <c r="C980" s="47"/>
      <c r="D980" s="14" t="s">
        <v>24</v>
      </c>
      <c r="E980" s="14" t="s">
        <v>25</v>
      </c>
      <c r="F980" s="15" t="s">
        <v>21</v>
      </c>
      <c r="G980" s="14" t="s">
        <v>26</v>
      </c>
      <c r="H980" s="33">
        <v>4307</v>
      </c>
      <c r="I980" s="18">
        <v>43972</v>
      </c>
      <c r="J980" s="17" t="s">
        <v>27</v>
      </c>
    </row>
    <row r="981" spans="1:10" ht="30" hidden="1" customHeight="1" thickBot="1" x14ac:dyDescent="0.3">
      <c r="A981" s="42"/>
      <c r="B981" s="42"/>
      <c r="C981" s="47"/>
      <c r="D981" s="14" t="s">
        <v>24</v>
      </c>
      <c r="E981" s="14" t="s">
        <v>25</v>
      </c>
      <c r="F981" s="15" t="s">
        <v>21</v>
      </c>
      <c r="G981" s="14" t="s">
        <v>26</v>
      </c>
      <c r="H981" s="33">
        <v>4307</v>
      </c>
      <c r="I981" s="18">
        <v>43972</v>
      </c>
      <c r="J981" s="17" t="s">
        <v>27</v>
      </c>
    </row>
    <row r="982" spans="1:10" ht="30" hidden="1" customHeight="1" thickBot="1" x14ac:dyDescent="0.3">
      <c r="A982" s="42"/>
      <c r="B982" s="42"/>
      <c r="C982" s="47"/>
      <c r="D982" s="14" t="s">
        <v>24</v>
      </c>
      <c r="E982" s="14" t="s">
        <v>25</v>
      </c>
      <c r="F982" s="15" t="s">
        <v>21</v>
      </c>
      <c r="G982" s="14" t="s">
        <v>26</v>
      </c>
      <c r="H982" s="33">
        <v>4307</v>
      </c>
      <c r="I982" s="18">
        <v>43972</v>
      </c>
      <c r="J982" s="17" t="s">
        <v>27</v>
      </c>
    </row>
    <row r="983" spans="1:10" ht="30" hidden="1" customHeight="1" thickBot="1" x14ac:dyDescent="0.3">
      <c r="A983" s="42"/>
      <c r="B983" s="42"/>
      <c r="C983" s="47"/>
      <c r="D983" s="14" t="s">
        <v>24</v>
      </c>
      <c r="E983" s="14" t="s">
        <v>25</v>
      </c>
      <c r="F983" s="15" t="s">
        <v>21</v>
      </c>
      <c r="G983" s="14" t="s">
        <v>26</v>
      </c>
      <c r="H983" s="33">
        <v>4307</v>
      </c>
      <c r="I983" s="18">
        <v>43972</v>
      </c>
      <c r="J983" s="17" t="s">
        <v>27</v>
      </c>
    </row>
    <row r="984" spans="1:10" ht="30" hidden="1" customHeight="1" thickBot="1" x14ac:dyDescent="0.3">
      <c r="A984" s="42"/>
      <c r="B984" s="42"/>
      <c r="C984" s="47"/>
      <c r="D984" s="14" t="s">
        <v>7</v>
      </c>
      <c r="E984" s="14" t="s">
        <v>20</v>
      </c>
      <c r="F984" s="15" t="s">
        <v>21</v>
      </c>
      <c r="G984" s="14" t="s">
        <v>1427</v>
      </c>
      <c r="H984" s="33">
        <v>8100</v>
      </c>
      <c r="I984" s="18">
        <v>43978</v>
      </c>
      <c r="J984" s="17" t="s">
        <v>12</v>
      </c>
    </row>
    <row r="985" spans="1:10" ht="30" hidden="1" customHeight="1" thickBot="1" x14ac:dyDescent="0.3">
      <c r="A985" s="42"/>
      <c r="B985" s="42"/>
      <c r="C985" s="47"/>
      <c r="D985" s="14" t="s">
        <v>7</v>
      </c>
      <c r="E985" s="14" t="s">
        <v>20</v>
      </c>
      <c r="F985" s="15" t="s">
        <v>21</v>
      </c>
      <c r="G985" s="14" t="s">
        <v>1427</v>
      </c>
      <c r="H985" s="33">
        <v>8100</v>
      </c>
      <c r="I985" s="18">
        <v>43978</v>
      </c>
      <c r="J985" s="17" t="s">
        <v>12</v>
      </c>
    </row>
    <row r="986" spans="1:10" ht="30" hidden="1" customHeight="1" thickBot="1" x14ac:dyDescent="0.3">
      <c r="A986" s="42"/>
      <c r="B986" s="42"/>
      <c r="C986" s="47"/>
      <c r="D986" s="14" t="s">
        <v>7</v>
      </c>
      <c r="E986" s="14" t="s">
        <v>20</v>
      </c>
      <c r="F986" s="15" t="s">
        <v>21</v>
      </c>
      <c r="G986" s="14" t="s">
        <v>1427</v>
      </c>
      <c r="H986" s="33">
        <v>8100</v>
      </c>
      <c r="I986" s="18">
        <v>43978</v>
      </c>
      <c r="J986" s="17" t="s">
        <v>12</v>
      </c>
    </row>
    <row r="987" spans="1:10" ht="30" hidden="1" customHeight="1" thickBot="1" x14ac:dyDescent="0.3">
      <c r="A987" s="42"/>
      <c r="B987" s="42"/>
      <c r="C987" s="47"/>
      <c r="D987" s="14" t="s">
        <v>7</v>
      </c>
      <c r="E987" s="14" t="s">
        <v>20</v>
      </c>
      <c r="F987" s="15" t="s">
        <v>21</v>
      </c>
      <c r="G987" s="14" t="s">
        <v>1427</v>
      </c>
      <c r="H987" s="33">
        <v>8100</v>
      </c>
      <c r="I987" s="18">
        <v>43978</v>
      </c>
      <c r="J987" s="17" t="s">
        <v>22</v>
      </c>
    </row>
    <row r="988" spans="1:10" ht="30" hidden="1" customHeight="1" thickBot="1" x14ac:dyDescent="0.3">
      <c r="A988" s="42"/>
      <c r="B988" s="42"/>
      <c r="C988" s="47"/>
      <c r="D988" s="14" t="s">
        <v>7</v>
      </c>
      <c r="E988" s="14" t="s">
        <v>20</v>
      </c>
      <c r="F988" s="15" t="s">
        <v>21</v>
      </c>
      <c r="G988" s="14" t="s">
        <v>1427</v>
      </c>
      <c r="H988" s="33">
        <v>8100</v>
      </c>
      <c r="I988" s="18">
        <v>43978</v>
      </c>
      <c r="J988" s="17" t="s">
        <v>22</v>
      </c>
    </row>
    <row r="989" spans="1:10" ht="30" hidden="1" customHeight="1" thickBot="1" x14ac:dyDescent="0.3">
      <c r="A989" s="42"/>
      <c r="B989" s="42"/>
      <c r="C989" s="47"/>
      <c r="D989" s="14" t="s">
        <v>7</v>
      </c>
      <c r="E989" s="14" t="s">
        <v>20</v>
      </c>
      <c r="F989" s="15" t="s">
        <v>21</v>
      </c>
      <c r="G989" s="14" t="s">
        <v>11</v>
      </c>
      <c r="H989" s="33">
        <v>8100</v>
      </c>
      <c r="I989" s="18">
        <v>43978</v>
      </c>
      <c r="J989" s="17" t="s">
        <v>23</v>
      </c>
    </row>
    <row r="990" spans="1:10" ht="30" hidden="1" customHeight="1" thickBot="1" x14ac:dyDescent="0.3">
      <c r="A990" s="42"/>
      <c r="B990" s="42"/>
      <c r="C990" s="47"/>
      <c r="D990" s="14" t="s">
        <v>10</v>
      </c>
      <c r="E990" s="14" t="s">
        <v>13</v>
      </c>
      <c r="F990" s="15" t="s">
        <v>14</v>
      </c>
      <c r="G990" s="14" t="s">
        <v>11</v>
      </c>
      <c r="H990" s="33">
        <v>21004</v>
      </c>
      <c r="I990" s="18">
        <v>43985</v>
      </c>
      <c r="J990" s="17" t="s">
        <v>12</v>
      </c>
    </row>
    <row r="991" spans="1:10" ht="30" hidden="1" customHeight="1" thickBot="1" x14ac:dyDescent="0.3">
      <c r="A991" s="42"/>
      <c r="B991" s="42"/>
      <c r="C991" s="47"/>
      <c r="D991" s="14" t="s">
        <v>10</v>
      </c>
      <c r="E991" s="14" t="s">
        <v>13</v>
      </c>
      <c r="F991" s="15" t="s">
        <v>15</v>
      </c>
      <c r="G991" s="14" t="s">
        <v>11</v>
      </c>
      <c r="H991" s="33">
        <v>21004</v>
      </c>
      <c r="I991" s="18">
        <v>43985</v>
      </c>
      <c r="J991" s="17" t="s">
        <v>12</v>
      </c>
    </row>
    <row r="992" spans="1:10" ht="30" hidden="1" customHeight="1" thickBot="1" x14ac:dyDescent="0.3">
      <c r="A992" s="42"/>
      <c r="B992" s="42"/>
      <c r="C992" s="47"/>
      <c r="D992" s="14" t="s">
        <v>10</v>
      </c>
      <c r="E992" s="14" t="s">
        <v>13</v>
      </c>
      <c r="F992" s="15" t="s">
        <v>16</v>
      </c>
      <c r="G992" s="14" t="s">
        <v>11</v>
      </c>
      <c r="H992" s="33">
        <v>21004</v>
      </c>
      <c r="I992" s="18">
        <v>43985</v>
      </c>
      <c r="J992" s="17" t="s">
        <v>12</v>
      </c>
    </row>
    <row r="993" spans="1:10" ht="30" hidden="1" customHeight="1" thickBot="1" x14ac:dyDescent="0.3">
      <c r="A993" s="42"/>
      <c r="B993" s="42"/>
      <c r="C993" s="47"/>
      <c r="D993" s="14" t="s">
        <v>10</v>
      </c>
      <c r="E993" s="14" t="s">
        <v>13</v>
      </c>
      <c r="F993" s="15" t="s">
        <v>17</v>
      </c>
      <c r="G993" s="14" t="s">
        <v>11</v>
      </c>
      <c r="H993" s="33">
        <v>21004</v>
      </c>
      <c r="I993" s="18">
        <v>43985</v>
      </c>
      <c r="J993" s="17" t="s">
        <v>12</v>
      </c>
    </row>
    <row r="994" spans="1:10" ht="30" hidden="1" customHeight="1" thickBot="1" x14ac:dyDescent="0.3">
      <c r="A994" s="42"/>
      <c r="B994" s="42"/>
      <c r="C994" s="47"/>
      <c r="D994" s="14" t="s">
        <v>10</v>
      </c>
      <c r="E994" s="14" t="s">
        <v>13</v>
      </c>
      <c r="F994" s="15" t="s">
        <v>18</v>
      </c>
      <c r="G994" s="14" t="s">
        <v>11</v>
      </c>
      <c r="H994" s="33">
        <v>21004</v>
      </c>
      <c r="I994" s="18">
        <v>43985</v>
      </c>
      <c r="J994" s="17" t="s">
        <v>12</v>
      </c>
    </row>
    <row r="995" spans="1:10" ht="30" hidden="1" customHeight="1" thickBot="1" x14ac:dyDescent="0.3">
      <c r="A995" s="42"/>
      <c r="B995" s="42"/>
      <c r="C995" s="47"/>
      <c r="D995" s="14" t="s">
        <v>10</v>
      </c>
      <c r="E995" s="14" t="s">
        <v>13</v>
      </c>
      <c r="F995" s="15" t="s">
        <v>19</v>
      </c>
      <c r="G995" s="14" t="s">
        <v>11</v>
      </c>
      <c r="H995" s="33">
        <v>21004</v>
      </c>
      <c r="I995" s="18">
        <v>43985</v>
      </c>
      <c r="J995" s="17" t="s">
        <v>12</v>
      </c>
    </row>
    <row r="996" spans="1:10" ht="30" hidden="1" customHeight="1" thickBot="1" x14ac:dyDescent="0.3">
      <c r="A996" s="42"/>
      <c r="B996" s="42"/>
      <c r="C996" s="47"/>
      <c r="D996" s="14" t="s">
        <v>7</v>
      </c>
      <c r="E996" s="14" t="s">
        <v>8</v>
      </c>
      <c r="F996" s="15" t="s">
        <v>9</v>
      </c>
      <c r="G996" s="14" t="s">
        <v>11</v>
      </c>
      <c r="H996" s="33">
        <v>35000</v>
      </c>
      <c r="I996" s="18">
        <v>43998</v>
      </c>
      <c r="J996" s="17" t="s">
        <v>23</v>
      </c>
    </row>
    <row r="997" spans="1:10" ht="30" hidden="1" customHeight="1" thickBot="1" x14ac:dyDescent="0.3">
      <c r="A997" s="43" t="s">
        <v>21</v>
      </c>
      <c r="B997" s="43"/>
      <c r="C997" s="47" t="s">
        <v>21</v>
      </c>
      <c r="D997" s="6" t="s">
        <v>1096</v>
      </c>
      <c r="E997" s="6" t="s">
        <v>21</v>
      </c>
      <c r="F997" s="12" t="s">
        <v>21</v>
      </c>
      <c r="G997" s="6" t="s">
        <v>11</v>
      </c>
      <c r="H997" s="31">
        <v>8644.07</v>
      </c>
      <c r="I997" s="10">
        <v>44055</v>
      </c>
      <c r="J997" s="7" t="s">
        <v>83</v>
      </c>
    </row>
    <row r="998" spans="1:10" ht="30" hidden="1" customHeight="1" thickBot="1" x14ac:dyDescent="0.3">
      <c r="A998" s="42" t="s">
        <v>21</v>
      </c>
      <c r="B998" s="42"/>
      <c r="C998" s="47" t="s">
        <v>21</v>
      </c>
      <c r="D998" s="6" t="s">
        <v>1096</v>
      </c>
      <c r="E998" s="6" t="s">
        <v>21</v>
      </c>
      <c r="F998" s="12" t="s">
        <v>21</v>
      </c>
      <c r="G998" s="6" t="s">
        <v>11</v>
      </c>
      <c r="H998" s="31">
        <v>8644.07</v>
      </c>
      <c r="I998" s="10">
        <v>44055</v>
      </c>
      <c r="J998" s="7" t="s">
        <v>83</v>
      </c>
    </row>
    <row r="999" spans="1:10" ht="30" hidden="1" customHeight="1" thickBot="1" x14ac:dyDescent="0.3">
      <c r="A999" s="42" t="s">
        <v>21</v>
      </c>
      <c r="B999" s="42"/>
      <c r="C999" s="47" t="s">
        <v>21</v>
      </c>
      <c r="D999" s="6" t="s">
        <v>1096</v>
      </c>
      <c r="E999" s="6" t="s">
        <v>21</v>
      </c>
      <c r="F999" s="12" t="s">
        <v>21</v>
      </c>
      <c r="G999" s="6" t="s">
        <v>11</v>
      </c>
      <c r="H999" s="31">
        <v>8644.07</v>
      </c>
      <c r="I999" s="10">
        <v>44055</v>
      </c>
      <c r="J999" s="7" t="s">
        <v>83</v>
      </c>
    </row>
    <row r="1000" spans="1:10" ht="30" hidden="1" customHeight="1" thickBot="1" x14ac:dyDescent="0.3">
      <c r="A1000" s="42" t="s">
        <v>21</v>
      </c>
      <c r="B1000" s="42"/>
      <c r="C1000" s="47" t="s">
        <v>21</v>
      </c>
      <c r="D1000" s="6" t="s">
        <v>1096</v>
      </c>
      <c r="E1000" s="6" t="s">
        <v>21</v>
      </c>
      <c r="F1000" s="12" t="s">
        <v>21</v>
      </c>
      <c r="G1000" s="6" t="s">
        <v>11</v>
      </c>
      <c r="H1000" s="31">
        <v>8644.07</v>
      </c>
      <c r="I1000" s="10">
        <v>44055</v>
      </c>
      <c r="J1000" s="7" t="s">
        <v>83</v>
      </c>
    </row>
    <row r="1001" spans="1:10" ht="30" hidden="1" customHeight="1" thickBot="1" x14ac:dyDescent="0.3">
      <c r="A1001" s="42" t="s">
        <v>21</v>
      </c>
      <c r="B1001" s="42"/>
      <c r="C1001" s="47" t="s">
        <v>21</v>
      </c>
      <c r="D1001" s="6" t="s">
        <v>1096</v>
      </c>
      <c r="E1001" s="6" t="s">
        <v>21</v>
      </c>
      <c r="F1001" s="12" t="s">
        <v>21</v>
      </c>
      <c r="G1001" s="6" t="s">
        <v>11</v>
      </c>
      <c r="H1001" s="31">
        <v>8644.07</v>
      </c>
      <c r="I1001" s="10">
        <v>44055</v>
      </c>
      <c r="J1001" s="7" t="s">
        <v>83</v>
      </c>
    </row>
    <row r="1002" spans="1:10" ht="30" hidden="1" customHeight="1" thickBot="1" x14ac:dyDescent="0.3">
      <c r="A1002" s="42" t="s">
        <v>21</v>
      </c>
      <c r="B1002" s="42"/>
      <c r="C1002" s="47" t="s">
        <v>21</v>
      </c>
      <c r="D1002" s="6" t="s">
        <v>1096</v>
      </c>
      <c r="E1002" s="6" t="s">
        <v>21</v>
      </c>
      <c r="F1002" s="12" t="s">
        <v>21</v>
      </c>
      <c r="G1002" s="6" t="s">
        <v>11</v>
      </c>
      <c r="H1002" s="31">
        <v>8644.07</v>
      </c>
      <c r="I1002" s="10">
        <v>44055</v>
      </c>
      <c r="J1002" s="7" t="s">
        <v>83</v>
      </c>
    </row>
    <row r="1003" spans="1:10" ht="30" hidden="1" customHeight="1" thickBot="1" x14ac:dyDescent="0.3">
      <c r="A1003" s="42" t="s">
        <v>21</v>
      </c>
      <c r="B1003" s="42"/>
      <c r="C1003" s="47" t="s">
        <v>21</v>
      </c>
      <c r="D1003" s="6" t="s">
        <v>1096</v>
      </c>
      <c r="E1003" s="6" t="s">
        <v>21</v>
      </c>
      <c r="F1003" s="12" t="s">
        <v>21</v>
      </c>
      <c r="G1003" s="6" t="s">
        <v>11</v>
      </c>
      <c r="H1003" s="31">
        <v>8644.07</v>
      </c>
      <c r="I1003" s="10">
        <v>44055</v>
      </c>
      <c r="J1003" s="7" t="s">
        <v>83</v>
      </c>
    </row>
    <row r="1004" spans="1:10" ht="30" hidden="1" customHeight="1" thickBot="1" x14ac:dyDescent="0.3">
      <c r="A1004" s="42" t="s">
        <v>21</v>
      </c>
      <c r="B1004" s="42"/>
      <c r="C1004" s="47" t="s">
        <v>21</v>
      </c>
      <c r="D1004" s="6" t="s">
        <v>1096</v>
      </c>
      <c r="E1004" s="6" t="s">
        <v>21</v>
      </c>
      <c r="F1004" s="12" t="s">
        <v>21</v>
      </c>
      <c r="G1004" s="6" t="s">
        <v>11</v>
      </c>
      <c r="H1004" s="31">
        <v>8644.07</v>
      </c>
      <c r="I1004" s="10">
        <v>44055</v>
      </c>
      <c r="J1004" s="7" t="s">
        <v>83</v>
      </c>
    </row>
    <row r="1005" spans="1:10" ht="30" hidden="1" customHeight="1" thickBot="1" x14ac:dyDescent="0.3">
      <c r="A1005" s="42" t="s">
        <v>21</v>
      </c>
      <c r="B1005" s="42"/>
      <c r="C1005" s="47" t="s">
        <v>21</v>
      </c>
      <c r="D1005" s="6" t="s">
        <v>1096</v>
      </c>
      <c r="E1005" s="6" t="s">
        <v>21</v>
      </c>
      <c r="F1005" s="12" t="s">
        <v>21</v>
      </c>
      <c r="G1005" s="6" t="s">
        <v>11</v>
      </c>
      <c r="H1005" s="31">
        <v>8644.07</v>
      </c>
      <c r="I1005" s="10">
        <v>44055</v>
      </c>
      <c r="J1005" s="7" t="s">
        <v>83</v>
      </c>
    </row>
    <row r="1006" spans="1:10" ht="30" hidden="1" customHeight="1" thickBot="1" x14ac:dyDescent="0.3">
      <c r="A1006" s="42" t="s">
        <v>21</v>
      </c>
      <c r="B1006" s="42"/>
      <c r="C1006" s="47" t="s">
        <v>21</v>
      </c>
      <c r="D1006" s="6" t="s">
        <v>1097</v>
      </c>
      <c r="E1006" s="6" t="s">
        <v>21</v>
      </c>
      <c r="F1006" s="12" t="s">
        <v>21</v>
      </c>
      <c r="G1006" s="6" t="s">
        <v>11</v>
      </c>
      <c r="H1006" s="31">
        <v>6050.85</v>
      </c>
      <c r="I1006" s="10">
        <v>44055</v>
      </c>
      <c r="J1006" s="7" t="s">
        <v>83</v>
      </c>
    </row>
    <row r="1007" spans="1:10" ht="30" hidden="1" customHeight="1" thickBot="1" x14ac:dyDescent="0.3">
      <c r="A1007" s="42" t="s">
        <v>21</v>
      </c>
      <c r="B1007" s="42"/>
      <c r="C1007" s="47" t="s">
        <v>21</v>
      </c>
      <c r="D1007" s="6" t="s">
        <v>1097</v>
      </c>
      <c r="E1007" s="6" t="s">
        <v>21</v>
      </c>
      <c r="F1007" s="12" t="s">
        <v>21</v>
      </c>
      <c r="G1007" s="6" t="s">
        <v>11</v>
      </c>
      <c r="H1007" s="31">
        <v>6050.85</v>
      </c>
      <c r="I1007" s="10">
        <v>44055</v>
      </c>
      <c r="J1007" s="7" t="s">
        <v>83</v>
      </c>
    </row>
    <row r="1008" spans="1:10" ht="30" hidden="1" customHeight="1" thickBot="1" x14ac:dyDescent="0.3">
      <c r="A1008" s="42" t="s">
        <v>21</v>
      </c>
      <c r="B1008" s="42"/>
      <c r="C1008" s="47" t="s">
        <v>21</v>
      </c>
      <c r="D1008" s="6" t="s">
        <v>1098</v>
      </c>
      <c r="E1008" s="6" t="s">
        <v>21</v>
      </c>
      <c r="F1008" s="12" t="s">
        <v>21</v>
      </c>
      <c r="G1008" s="6" t="s">
        <v>11</v>
      </c>
      <c r="H1008" s="31">
        <v>8644.07</v>
      </c>
      <c r="I1008" s="10">
        <v>44055</v>
      </c>
      <c r="J1008" s="7" t="s">
        <v>83</v>
      </c>
    </row>
    <row r="1009" spans="1:10" ht="30" hidden="1" customHeight="1" thickBot="1" x14ac:dyDescent="0.3">
      <c r="A1009" s="42" t="s">
        <v>21</v>
      </c>
      <c r="B1009" s="42"/>
      <c r="C1009" s="47" t="s">
        <v>21</v>
      </c>
      <c r="D1009" s="6" t="s">
        <v>1098</v>
      </c>
      <c r="E1009" s="6" t="s">
        <v>21</v>
      </c>
      <c r="F1009" s="12" t="s">
        <v>21</v>
      </c>
      <c r="G1009" s="6" t="s">
        <v>11</v>
      </c>
      <c r="H1009" s="31">
        <v>8644.07</v>
      </c>
      <c r="I1009" s="10">
        <v>44055</v>
      </c>
      <c r="J1009" s="7" t="s">
        <v>83</v>
      </c>
    </row>
    <row r="1010" spans="1:10" ht="30" hidden="1" customHeight="1" thickBot="1" x14ac:dyDescent="0.3">
      <c r="A1010" s="42" t="s">
        <v>21</v>
      </c>
      <c r="B1010" s="42"/>
      <c r="C1010" s="47" t="s">
        <v>21</v>
      </c>
      <c r="D1010" s="6" t="s">
        <v>1099</v>
      </c>
      <c r="E1010" s="6" t="s">
        <v>21</v>
      </c>
      <c r="F1010" s="12" t="s">
        <v>21</v>
      </c>
      <c r="G1010" s="6" t="s">
        <v>11</v>
      </c>
      <c r="H1010" s="31">
        <v>8644.07</v>
      </c>
      <c r="I1010" s="10">
        <v>44055</v>
      </c>
      <c r="J1010" s="7" t="s">
        <v>83</v>
      </c>
    </row>
    <row r="1011" spans="1:10" ht="30" hidden="1" customHeight="1" thickBot="1" x14ac:dyDescent="0.3">
      <c r="A1011" s="42" t="s">
        <v>21</v>
      </c>
      <c r="B1011" s="42"/>
      <c r="C1011" s="47" t="s">
        <v>21</v>
      </c>
      <c r="D1011" s="6" t="s">
        <v>1099</v>
      </c>
      <c r="E1011" s="6" t="s">
        <v>21</v>
      </c>
      <c r="F1011" s="12" t="s">
        <v>21</v>
      </c>
      <c r="G1011" s="6" t="s">
        <v>11</v>
      </c>
      <c r="H1011" s="31">
        <v>8644.07</v>
      </c>
      <c r="I1011" s="10">
        <v>44055</v>
      </c>
      <c r="J1011" s="7" t="s">
        <v>83</v>
      </c>
    </row>
    <row r="1012" spans="1:10" ht="30" hidden="1" customHeight="1" thickBot="1" x14ac:dyDescent="0.3">
      <c r="A1012" s="79" t="s">
        <v>1483</v>
      </c>
      <c r="B1012" s="42" t="s">
        <v>1368</v>
      </c>
      <c r="C1012" s="42" t="s">
        <v>21</v>
      </c>
      <c r="D1012" s="6" t="s">
        <v>1104</v>
      </c>
      <c r="E1012" s="6" t="s">
        <v>1457</v>
      </c>
      <c r="F1012" s="19" t="s">
        <v>1432</v>
      </c>
      <c r="G1012" s="6" t="s">
        <v>11</v>
      </c>
      <c r="H1012" s="179">
        <v>180304</v>
      </c>
      <c r="I1012" s="9">
        <v>44228</v>
      </c>
      <c r="J1012" s="8" t="s">
        <v>83</v>
      </c>
    </row>
    <row r="1013" spans="1:10" ht="30" hidden="1" customHeight="1" thickBot="1" x14ac:dyDescent="0.3">
      <c r="A1013" s="42" t="s">
        <v>1484</v>
      </c>
      <c r="B1013" s="42" t="s">
        <v>1368</v>
      </c>
      <c r="C1013" s="42" t="s">
        <v>21</v>
      </c>
      <c r="D1013" s="6" t="s">
        <v>1104</v>
      </c>
      <c r="E1013" s="6" t="s">
        <v>1457</v>
      </c>
      <c r="F1013" s="19" t="s">
        <v>1432</v>
      </c>
      <c r="G1013" s="6" t="s">
        <v>11</v>
      </c>
      <c r="H1013" s="179">
        <v>180304</v>
      </c>
      <c r="I1013" s="9">
        <v>44228</v>
      </c>
      <c r="J1013" s="8" t="s">
        <v>83</v>
      </c>
    </row>
    <row r="1014" spans="1:10" ht="30" hidden="1" customHeight="1" thickBot="1" x14ac:dyDescent="0.3">
      <c r="A1014" s="42" t="s">
        <v>1485</v>
      </c>
      <c r="B1014" s="42" t="s">
        <v>1368</v>
      </c>
      <c r="C1014" s="42" t="s">
        <v>21</v>
      </c>
      <c r="D1014" s="6" t="s">
        <v>1104</v>
      </c>
      <c r="E1014" s="6" t="s">
        <v>1457</v>
      </c>
      <c r="F1014" s="19" t="s">
        <v>1432</v>
      </c>
      <c r="G1014" s="6" t="s">
        <v>11</v>
      </c>
      <c r="H1014" s="179">
        <v>180304</v>
      </c>
      <c r="I1014" s="9">
        <v>44228</v>
      </c>
      <c r="J1014" s="8" t="s">
        <v>83</v>
      </c>
    </row>
    <row r="1015" spans="1:10" ht="30" hidden="1" customHeight="1" thickBot="1" x14ac:dyDescent="0.3">
      <c r="A1015" s="42" t="s">
        <v>1486</v>
      </c>
      <c r="B1015" s="42" t="s">
        <v>1368</v>
      </c>
      <c r="C1015" s="42" t="s">
        <v>21</v>
      </c>
      <c r="D1015" s="6" t="s">
        <v>1104</v>
      </c>
      <c r="E1015" s="6" t="s">
        <v>1457</v>
      </c>
      <c r="F1015" s="19" t="s">
        <v>1432</v>
      </c>
      <c r="G1015" s="6" t="s">
        <v>11</v>
      </c>
      <c r="H1015" s="179">
        <v>180304</v>
      </c>
      <c r="I1015" s="9">
        <v>44228</v>
      </c>
      <c r="J1015" s="8" t="s">
        <v>83</v>
      </c>
    </row>
    <row r="1016" spans="1:10" ht="30" hidden="1" customHeight="1" thickBot="1" x14ac:dyDescent="0.3">
      <c r="A1016" s="42" t="s">
        <v>1487</v>
      </c>
      <c r="B1016" s="42" t="s">
        <v>1368</v>
      </c>
      <c r="C1016" s="42" t="s">
        <v>21</v>
      </c>
      <c r="D1016" s="6" t="s">
        <v>1105</v>
      </c>
      <c r="E1016" s="6" t="s">
        <v>1457</v>
      </c>
      <c r="F1016" s="19" t="s">
        <v>1432</v>
      </c>
      <c r="G1016" s="6" t="s">
        <v>11</v>
      </c>
      <c r="H1016" s="179">
        <v>165790</v>
      </c>
      <c r="I1016" s="9">
        <v>44228</v>
      </c>
      <c r="J1016" s="8" t="s">
        <v>83</v>
      </c>
    </row>
    <row r="1017" spans="1:10" ht="30" hidden="1" customHeight="1" thickBot="1" x14ac:dyDescent="0.3">
      <c r="A1017" s="42" t="s">
        <v>1488</v>
      </c>
      <c r="B1017" s="42" t="s">
        <v>1368</v>
      </c>
      <c r="C1017" s="42" t="s">
        <v>21</v>
      </c>
      <c r="D1017" s="6" t="s">
        <v>1106</v>
      </c>
      <c r="E1017" s="6" t="s">
        <v>1457</v>
      </c>
      <c r="F1017" s="19" t="s">
        <v>1432</v>
      </c>
      <c r="G1017" s="6" t="s">
        <v>11</v>
      </c>
      <c r="H1017" s="179">
        <v>142544</v>
      </c>
      <c r="I1017" s="9">
        <v>44228</v>
      </c>
      <c r="J1017" s="8" t="s">
        <v>83</v>
      </c>
    </row>
    <row r="1018" spans="1:10" ht="30" hidden="1" customHeight="1" thickBot="1" x14ac:dyDescent="0.3">
      <c r="A1018" s="42" t="s">
        <v>1489</v>
      </c>
      <c r="B1018" s="42" t="s">
        <v>1368</v>
      </c>
      <c r="C1018" s="42" t="s">
        <v>21</v>
      </c>
      <c r="D1018" s="6" t="s">
        <v>1106</v>
      </c>
      <c r="E1018" s="6" t="s">
        <v>1457</v>
      </c>
      <c r="F1018" s="19" t="s">
        <v>1432</v>
      </c>
      <c r="G1018" s="6" t="s">
        <v>11</v>
      </c>
      <c r="H1018" s="179">
        <v>142544</v>
      </c>
      <c r="I1018" s="9">
        <v>44228</v>
      </c>
      <c r="J1018" s="8" t="s">
        <v>83</v>
      </c>
    </row>
    <row r="1019" spans="1:10" ht="30" hidden="1" customHeight="1" thickBot="1" x14ac:dyDescent="0.3">
      <c r="A1019" s="42" t="s">
        <v>1492</v>
      </c>
      <c r="B1019" s="42" t="s">
        <v>1491</v>
      </c>
      <c r="C1019" s="42" t="s">
        <v>21</v>
      </c>
      <c r="D1019" s="1" t="s">
        <v>1490</v>
      </c>
      <c r="E1019" s="6" t="s">
        <v>21</v>
      </c>
      <c r="F1019" s="19" t="s">
        <v>1432</v>
      </c>
      <c r="G1019" s="6" t="s">
        <v>11</v>
      </c>
      <c r="H1019" s="179">
        <v>1827506.91</v>
      </c>
      <c r="I1019" s="9">
        <v>44228</v>
      </c>
      <c r="J1019" s="8" t="s">
        <v>83</v>
      </c>
    </row>
    <row r="1020" spans="1:10" s="13" customFormat="1" ht="30" hidden="1" customHeight="1" thickBot="1" x14ac:dyDescent="0.3">
      <c r="A1020" s="43" t="s">
        <v>1482</v>
      </c>
      <c r="B1020" s="43" t="s">
        <v>1368</v>
      </c>
      <c r="C1020" s="47" t="s">
        <v>21</v>
      </c>
      <c r="D1020" s="6" t="s">
        <v>1472</v>
      </c>
      <c r="E1020" s="12" t="s">
        <v>1432</v>
      </c>
      <c r="F1020" s="12" t="s">
        <v>1432</v>
      </c>
      <c r="G1020" s="6" t="s">
        <v>1429</v>
      </c>
      <c r="H1020" s="181">
        <v>2250000</v>
      </c>
      <c r="I1020" s="10">
        <v>44229</v>
      </c>
      <c r="J1020" s="8" t="s">
        <v>367</v>
      </c>
    </row>
    <row r="1021" spans="1:10" s="13" customFormat="1" ht="30" hidden="1" customHeight="1" thickBot="1" x14ac:dyDescent="0.3">
      <c r="A1021" s="43" t="s">
        <v>1482</v>
      </c>
      <c r="B1021" s="43" t="s">
        <v>1368</v>
      </c>
      <c r="C1021" s="47" t="s">
        <v>21</v>
      </c>
      <c r="D1021" s="6" t="s">
        <v>1471</v>
      </c>
      <c r="E1021" s="12" t="s">
        <v>1432</v>
      </c>
      <c r="F1021" s="12" t="s">
        <v>1432</v>
      </c>
      <c r="G1021" s="6" t="s">
        <v>1429</v>
      </c>
      <c r="H1021" s="181">
        <v>90000</v>
      </c>
      <c r="I1021" s="10">
        <v>44229</v>
      </c>
      <c r="J1021" s="8" t="s">
        <v>367</v>
      </c>
    </row>
    <row r="1022" spans="1:10" s="13" customFormat="1" ht="30" hidden="1" customHeight="1" thickBot="1" x14ac:dyDescent="0.3">
      <c r="A1022" s="43" t="s">
        <v>1482</v>
      </c>
      <c r="B1022" s="43" t="s">
        <v>1368</v>
      </c>
      <c r="C1022" s="47" t="s">
        <v>21</v>
      </c>
      <c r="D1022" s="6" t="s">
        <v>1470</v>
      </c>
      <c r="E1022" s="12" t="s">
        <v>1432</v>
      </c>
      <c r="F1022" s="12" t="s">
        <v>1432</v>
      </c>
      <c r="G1022" s="6" t="s">
        <v>1429</v>
      </c>
      <c r="H1022" s="181">
        <v>85000</v>
      </c>
      <c r="I1022" s="10">
        <v>44229</v>
      </c>
      <c r="J1022" s="8" t="s">
        <v>367</v>
      </c>
    </row>
    <row r="1023" spans="1:10" s="13" customFormat="1" ht="30" hidden="1" customHeight="1" thickBot="1" x14ac:dyDescent="0.3">
      <c r="A1023" s="43" t="s">
        <v>1482</v>
      </c>
      <c r="B1023" s="43" t="s">
        <v>1368</v>
      </c>
      <c r="C1023" s="47" t="s">
        <v>21</v>
      </c>
      <c r="D1023" s="6" t="s">
        <v>1469</v>
      </c>
      <c r="E1023" s="12" t="s">
        <v>1432</v>
      </c>
      <c r="F1023" s="12" t="s">
        <v>1432</v>
      </c>
      <c r="G1023" s="6" t="s">
        <v>1429</v>
      </c>
      <c r="H1023" s="181">
        <v>80000</v>
      </c>
      <c r="I1023" s="10">
        <v>44229</v>
      </c>
      <c r="J1023" s="8" t="s">
        <v>367</v>
      </c>
    </row>
    <row r="1024" spans="1:10" s="13" customFormat="1" ht="30" hidden="1" customHeight="1" thickBot="1" x14ac:dyDescent="0.3">
      <c r="A1024" s="43" t="s">
        <v>1482</v>
      </c>
      <c r="B1024" s="43" t="s">
        <v>1368</v>
      </c>
      <c r="C1024" s="47" t="s">
        <v>21</v>
      </c>
      <c r="D1024" s="6" t="s">
        <v>1465</v>
      </c>
      <c r="E1024" s="12" t="s">
        <v>1432</v>
      </c>
      <c r="F1024" s="12" t="s">
        <v>1432</v>
      </c>
      <c r="G1024" s="6" t="s">
        <v>1429</v>
      </c>
      <c r="H1024" s="181">
        <v>50000</v>
      </c>
      <c r="I1024" s="10">
        <v>44229</v>
      </c>
      <c r="J1024" s="8" t="s">
        <v>367</v>
      </c>
    </row>
    <row r="1025" spans="1:10" s="13" customFormat="1" ht="30" hidden="1" customHeight="1" thickBot="1" x14ac:dyDescent="0.3">
      <c r="A1025" s="43" t="s">
        <v>1482</v>
      </c>
      <c r="B1025" s="43" t="s">
        <v>1368</v>
      </c>
      <c r="C1025" s="47" t="s">
        <v>21</v>
      </c>
      <c r="D1025" s="6" t="s">
        <v>1466</v>
      </c>
      <c r="E1025" s="12" t="s">
        <v>1432</v>
      </c>
      <c r="F1025" s="12" t="s">
        <v>1432</v>
      </c>
      <c r="G1025" s="6" t="s">
        <v>1429</v>
      </c>
      <c r="H1025" s="181">
        <v>45000</v>
      </c>
      <c r="I1025" s="10">
        <v>44229</v>
      </c>
      <c r="J1025" s="8" t="s">
        <v>367</v>
      </c>
    </row>
    <row r="1026" spans="1:10" s="13" customFormat="1" ht="30" hidden="1" customHeight="1" thickBot="1" x14ac:dyDescent="0.3">
      <c r="A1026" s="43" t="s">
        <v>1482</v>
      </c>
      <c r="B1026" s="43" t="s">
        <v>1368</v>
      </c>
      <c r="C1026" s="47" t="s">
        <v>21</v>
      </c>
      <c r="D1026" s="6" t="s">
        <v>1467</v>
      </c>
      <c r="E1026" s="12" t="s">
        <v>1432</v>
      </c>
      <c r="F1026" s="12" t="s">
        <v>1432</v>
      </c>
      <c r="G1026" s="6" t="s">
        <v>1429</v>
      </c>
      <c r="H1026" s="181">
        <v>50000</v>
      </c>
      <c r="I1026" s="10">
        <v>44229</v>
      </c>
      <c r="J1026" s="8" t="s">
        <v>367</v>
      </c>
    </row>
    <row r="1027" spans="1:10" s="13" customFormat="1" ht="30" hidden="1" customHeight="1" thickBot="1" x14ac:dyDescent="0.3">
      <c r="A1027" s="43" t="s">
        <v>1482</v>
      </c>
      <c r="B1027" s="43" t="s">
        <v>1368</v>
      </c>
      <c r="C1027" s="47" t="s">
        <v>21</v>
      </c>
      <c r="D1027" s="6" t="s">
        <v>1468</v>
      </c>
      <c r="E1027" s="12" t="s">
        <v>1432</v>
      </c>
      <c r="F1027" s="12" t="s">
        <v>1432</v>
      </c>
      <c r="G1027" s="6" t="s">
        <v>1429</v>
      </c>
      <c r="H1027" s="181">
        <v>50000</v>
      </c>
      <c r="I1027" s="10">
        <v>44229</v>
      </c>
      <c r="J1027" s="8" t="s">
        <v>367</v>
      </c>
    </row>
    <row r="1028" spans="1:10" s="13" customFormat="1" ht="30" hidden="1" customHeight="1" thickBot="1" x14ac:dyDescent="0.3">
      <c r="A1028" s="43" t="s">
        <v>1482</v>
      </c>
      <c r="B1028" s="43" t="s">
        <v>1368</v>
      </c>
      <c r="C1028" s="47" t="s">
        <v>21</v>
      </c>
      <c r="D1028" s="6" t="s">
        <v>1493</v>
      </c>
      <c r="E1028" s="12" t="s">
        <v>1432</v>
      </c>
      <c r="F1028" s="12" t="s">
        <v>1432</v>
      </c>
      <c r="G1028" s="6" t="s">
        <v>1429</v>
      </c>
      <c r="H1028" s="181">
        <v>550000</v>
      </c>
      <c r="I1028" s="10">
        <v>44229</v>
      </c>
      <c r="J1028" s="8" t="s">
        <v>367</v>
      </c>
    </row>
    <row r="1029" spans="1:10" s="13" customFormat="1" ht="30" hidden="1" customHeight="1" thickBot="1" x14ac:dyDescent="0.3">
      <c r="A1029" s="43" t="s">
        <v>1482</v>
      </c>
      <c r="B1029" s="43" t="s">
        <v>1368</v>
      </c>
      <c r="C1029" s="47" t="s">
        <v>21</v>
      </c>
      <c r="D1029" s="6" t="s">
        <v>1474</v>
      </c>
      <c r="E1029" s="12" t="s">
        <v>1432</v>
      </c>
      <c r="F1029" s="12" t="s">
        <v>1432</v>
      </c>
      <c r="G1029" s="6" t="s">
        <v>1429</v>
      </c>
      <c r="H1029" s="181">
        <v>361000</v>
      </c>
      <c r="I1029" s="10">
        <v>44229</v>
      </c>
      <c r="J1029" s="8" t="s">
        <v>367</v>
      </c>
    </row>
    <row r="1030" spans="1:10" s="13" customFormat="1" ht="30" hidden="1" customHeight="1" thickBot="1" x14ac:dyDescent="0.3">
      <c r="A1030" s="43" t="s">
        <v>1482</v>
      </c>
      <c r="B1030" s="43" t="s">
        <v>1368</v>
      </c>
      <c r="C1030" s="47" t="s">
        <v>21</v>
      </c>
      <c r="D1030" s="6" t="s">
        <v>1473</v>
      </c>
      <c r="E1030" s="12" t="s">
        <v>1432</v>
      </c>
      <c r="F1030" s="12" t="s">
        <v>1432</v>
      </c>
      <c r="G1030" s="6" t="s">
        <v>1429</v>
      </c>
      <c r="H1030" s="181">
        <v>50000</v>
      </c>
      <c r="I1030" s="10">
        <v>44229</v>
      </c>
      <c r="J1030" s="8" t="s">
        <v>367</v>
      </c>
    </row>
    <row r="1031" spans="1:10" s="13" customFormat="1" ht="30" hidden="1" customHeight="1" thickBot="1" x14ac:dyDescent="0.3">
      <c r="A1031" s="43" t="s">
        <v>21</v>
      </c>
      <c r="B1031" s="43" t="s">
        <v>21</v>
      </c>
      <c r="C1031" s="47" t="s">
        <v>21</v>
      </c>
      <c r="D1031" s="6" t="s">
        <v>1132</v>
      </c>
      <c r="E1031" s="12" t="s">
        <v>1432</v>
      </c>
      <c r="F1031" s="12" t="s">
        <v>1432</v>
      </c>
      <c r="G1031" s="6" t="s">
        <v>367</v>
      </c>
      <c r="H1031" s="181">
        <v>3959743.36</v>
      </c>
      <c r="I1031" s="10">
        <v>44229</v>
      </c>
      <c r="J1031" s="8" t="s">
        <v>367</v>
      </c>
    </row>
    <row r="1032" spans="1:10" ht="30" hidden="1" customHeight="1" thickBot="1" x14ac:dyDescent="0.3">
      <c r="A1032" s="42" t="s">
        <v>1373</v>
      </c>
      <c r="B1032" s="79" t="s">
        <v>1368</v>
      </c>
      <c r="C1032" s="47" t="s">
        <v>21</v>
      </c>
      <c r="D1032" s="25" t="s">
        <v>10</v>
      </c>
      <c r="E1032" s="25" t="s">
        <v>1371</v>
      </c>
      <c r="F1032" s="26" t="s">
        <v>1372</v>
      </c>
      <c r="G1032" s="25" t="s">
        <v>1427</v>
      </c>
      <c r="H1032" s="182">
        <v>11387</v>
      </c>
      <c r="I1032" s="27">
        <v>44211</v>
      </c>
      <c r="J1032" s="25" t="s">
        <v>180</v>
      </c>
    </row>
    <row r="1033" spans="1:10" ht="30" hidden="1" customHeight="1" thickBot="1" x14ac:dyDescent="0.3">
      <c r="A1033" s="42" t="s">
        <v>1374</v>
      </c>
      <c r="B1033" s="79" t="s">
        <v>1368</v>
      </c>
      <c r="C1033" s="47" t="s">
        <v>21</v>
      </c>
      <c r="D1033" s="25" t="s">
        <v>10</v>
      </c>
      <c r="E1033" s="25" t="s">
        <v>1371</v>
      </c>
      <c r="F1033" s="26" t="s">
        <v>1375</v>
      </c>
      <c r="G1033" s="88" t="s">
        <v>1427</v>
      </c>
      <c r="H1033" s="182">
        <v>11387</v>
      </c>
      <c r="I1033" s="27">
        <v>44211</v>
      </c>
      <c r="J1033" s="25" t="s">
        <v>180</v>
      </c>
    </row>
    <row r="1034" spans="1:10" ht="30" hidden="1" customHeight="1" thickBot="1" x14ac:dyDescent="0.3">
      <c r="A1034" s="42" t="s">
        <v>1377</v>
      </c>
      <c r="B1034" s="79" t="s">
        <v>1368</v>
      </c>
      <c r="C1034" s="47" t="s">
        <v>21</v>
      </c>
      <c r="D1034" s="25" t="s">
        <v>10</v>
      </c>
      <c r="E1034" s="25" t="s">
        <v>1371</v>
      </c>
      <c r="F1034" s="26" t="s">
        <v>1376</v>
      </c>
      <c r="G1034" s="25" t="s">
        <v>1427</v>
      </c>
      <c r="H1034" s="182">
        <v>11387</v>
      </c>
      <c r="I1034" s="27">
        <v>44211</v>
      </c>
      <c r="J1034" s="25" t="s">
        <v>180</v>
      </c>
    </row>
    <row r="1035" spans="1:10" ht="30" hidden="1" customHeight="1" thickBot="1" x14ac:dyDescent="0.3">
      <c r="A1035" s="42" t="s">
        <v>1378</v>
      </c>
      <c r="B1035" s="79" t="s">
        <v>1368</v>
      </c>
      <c r="C1035" s="47" t="s">
        <v>21</v>
      </c>
      <c r="D1035" s="25" t="s">
        <v>10</v>
      </c>
      <c r="E1035" s="25" t="s">
        <v>1371</v>
      </c>
      <c r="F1035" s="26" t="s">
        <v>1379</v>
      </c>
      <c r="G1035" s="25" t="s">
        <v>1427</v>
      </c>
      <c r="H1035" s="182">
        <v>11387</v>
      </c>
      <c r="I1035" s="27">
        <v>44211</v>
      </c>
      <c r="J1035" s="25" t="s">
        <v>180</v>
      </c>
    </row>
    <row r="1036" spans="1:10" ht="30" hidden="1" customHeight="1" thickBot="1" x14ac:dyDescent="0.3">
      <c r="A1036" s="42" t="s">
        <v>1381</v>
      </c>
      <c r="B1036" s="79" t="s">
        <v>1368</v>
      </c>
      <c r="C1036" s="47" t="s">
        <v>21</v>
      </c>
      <c r="D1036" s="25" t="s">
        <v>10</v>
      </c>
      <c r="E1036" s="25" t="s">
        <v>1371</v>
      </c>
      <c r="F1036" s="26" t="s">
        <v>1380</v>
      </c>
      <c r="G1036" s="25" t="s">
        <v>1427</v>
      </c>
      <c r="H1036" s="182">
        <v>11387</v>
      </c>
      <c r="I1036" s="27">
        <v>44211</v>
      </c>
      <c r="J1036" s="25" t="s">
        <v>180</v>
      </c>
    </row>
    <row r="1037" spans="1:10" ht="30" hidden="1" customHeight="1" thickBot="1" x14ac:dyDescent="0.3">
      <c r="A1037" s="42" t="s">
        <v>1382</v>
      </c>
      <c r="B1037" s="79" t="s">
        <v>1368</v>
      </c>
      <c r="C1037" s="47" t="s">
        <v>21</v>
      </c>
      <c r="D1037" s="25" t="s">
        <v>10</v>
      </c>
      <c r="E1037" s="25" t="s">
        <v>1371</v>
      </c>
      <c r="F1037" s="26" t="s">
        <v>1383</v>
      </c>
      <c r="G1037" s="25" t="s">
        <v>1427</v>
      </c>
      <c r="H1037" s="182">
        <v>11387</v>
      </c>
      <c r="I1037" s="27">
        <v>44211</v>
      </c>
      <c r="J1037" s="25" t="s">
        <v>180</v>
      </c>
    </row>
    <row r="1038" spans="1:10" ht="30" hidden="1" customHeight="1" thickBot="1" x14ac:dyDescent="0.3">
      <c r="A1038" s="42" t="s">
        <v>1384</v>
      </c>
      <c r="B1038" s="79" t="s">
        <v>1368</v>
      </c>
      <c r="C1038" s="47" t="s">
        <v>21</v>
      </c>
      <c r="D1038" s="25" t="s">
        <v>10</v>
      </c>
      <c r="E1038" s="25" t="s">
        <v>1371</v>
      </c>
      <c r="F1038" s="26" t="s">
        <v>1385</v>
      </c>
      <c r="G1038" s="25" t="s">
        <v>1427</v>
      </c>
      <c r="H1038" s="182">
        <v>11387</v>
      </c>
      <c r="I1038" s="27">
        <v>44211</v>
      </c>
      <c r="J1038" s="25" t="s">
        <v>180</v>
      </c>
    </row>
    <row r="1039" spans="1:10" ht="30" hidden="1" customHeight="1" thickBot="1" x14ac:dyDescent="0.3">
      <c r="A1039" s="42" t="s">
        <v>1386</v>
      </c>
      <c r="B1039" s="79" t="s">
        <v>1368</v>
      </c>
      <c r="C1039" s="47" t="s">
        <v>21</v>
      </c>
      <c r="D1039" s="25" t="s">
        <v>10</v>
      </c>
      <c r="E1039" s="25" t="s">
        <v>1371</v>
      </c>
      <c r="F1039" s="26" t="s">
        <v>1387</v>
      </c>
      <c r="G1039" s="25" t="s">
        <v>1427</v>
      </c>
      <c r="H1039" s="182">
        <v>11387</v>
      </c>
      <c r="I1039" s="27">
        <v>44211</v>
      </c>
      <c r="J1039" s="25" t="s">
        <v>180</v>
      </c>
    </row>
    <row r="1040" spans="1:10" ht="30" hidden="1" customHeight="1" thickBot="1" x14ac:dyDescent="0.3">
      <c r="A1040" s="42" t="s">
        <v>1389</v>
      </c>
      <c r="B1040" s="79" t="s">
        <v>1368</v>
      </c>
      <c r="C1040" s="47" t="s">
        <v>21</v>
      </c>
      <c r="D1040" s="25" t="s">
        <v>10</v>
      </c>
      <c r="E1040" s="25" t="s">
        <v>1371</v>
      </c>
      <c r="F1040" s="26" t="s">
        <v>1388</v>
      </c>
      <c r="G1040" s="25" t="s">
        <v>1427</v>
      </c>
      <c r="H1040" s="182">
        <v>11387</v>
      </c>
      <c r="I1040" s="27">
        <v>44211</v>
      </c>
      <c r="J1040" s="25" t="s">
        <v>180</v>
      </c>
    </row>
    <row r="1041" spans="1:10" ht="30" hidden="1" customHeight="1" thickBot="1" x14ac:dyDescent="0.3">
      <c r="A1041" s="42" t="s">
        <v>1391</v>
      </c>
      <c r="B1041" s="79" t="s">
        <v>1368</v>
      </c>
      <c r="C1041" s="47" t="s">
        <v>21</v>
      </c>
      <c r="D1041" s="25" t="s">
        <v>10</v>
      </c>
      <c r="E1041" s="25" t="s">
        <v>1371</v>
      </c>
      <c r="F1041" s="26" t="s">
        <v>1390</v>
      </c>
      <c r="G1041" s="25" t="s">
        <v>1427</v>
      </c>
      <c r="H1041" s="182">
        <v>11387</v>
      </c>
      <c r="I1041" s="27">
        <v>44211</v>
      </c>
      <c r="J1041" s="25" t="s">
        <v>180</v>
      </c>
    </row>
    <row r="1042" spans="1:10" ht="30" hidden="1" customHeight="1" thickBot="1" x14ac:dyDescent="0.3">
      <c r="A1042" s="42" t="s">
        <v>1392</v>
      </c>
      <c r="B1042" s="42" t="s">
        <v>1369</v>
      </c>
      <c r="C1042" s="47" t="s">
        <v>21</v>
      </c>
      <c r="D1042" s="25" t="s">
        <v>1370</v>
      </c>
      <c r="E1042" s="25" t="s">
        <v>1432</v>
      </c>
      <c r="F1042" s="25" t="s">
        <v>1432</v>
      </c>
      <c r="G1042" s="25" t="s">
        <v>1427</v>
      </c>
      <c r="H1042" s="182">
        <v>7788</v>
      </c>
      <c r="I1042" s="27">
        <v>44211</v>
      </c>
      <c r="J1042" s="25" t="s">
        <v>180</v>
      </c>
    </row>
    <row r="1043" spans="1:10" ht="30" hidden="1" customHeight="1" thickBot="1" x14ac:dyDescent="0.3">
      <c r="A1043" s="42" t="s">
        <v>1393</v>
      </c>
      <c r="B1043" s="79" t="s">
        <v>1368</v>
      </c>
      <c r="C1043" s="47" t="s">
        <v>21</v>
      </c>
      <c r="D1043" s="25" t="s">
        <v>1131</v>
      </c>
      <c r="E1043" s="25" t="s">
        <v>1432</v>
      </c>
      <c r="F1043" s="25" t="s">
        <v>1432</v>
      </c>
      <c r="G1043" s="25" t="s">
        <v>1427</v>
      </c>
      <c r="H1043" s="182">
        <v>9310.2000000000007</v>
      </c>
      <c r="I1043" s="27">
        <v>44211</v>
      </c>
      <c r="J1043" s="25" t="s">
        <v>180</v>
      </c>
    </row>
    <row r="1044" spans="1:10" ht="30" hidden="1" customHeight="1" thickBot="1" x14ac:dyDescent="0.3">
      <c r="A1044" s="42" t="s">
        <v>1129</v>
      </c>
      <c r="B1044" s="79" t="s">
        <v>1368</v>
      </c>
      <c r="C1044" s="47" t="s">
        <v>21</v>
      </c>
      <c r="D1044" s="6" t="s">
        <v>422</v>
      </c>
      <c r="E1044" s="6" t="s">
        <v>1120</v>
      </c>
      <c r="F1044" s="12" t="s">
        <v>1127</v>
      </c>
      <c r="G1044" s="25" t="s">
        <v>1427</v>
      </c>
      <c r="H1044" s="179">
        <v>2219400</v>
      </c>
      <c r="I1044" s="9">
        <v>44266</v>
      </c>
      <c r="J1044" s="88" t="s">
        <v>361</v>
      </c>
    </row>
    <row r="1045" spans="1:10" ht="30" hidden="1" customHeight="1" thickBot="1" x14ac:dyDescent="0.3">
      <c r="A1045" s="42" t="s">
        <v>1130</v>
      </c>
      <c r="B1045" s="79" t="s">
        <v>1368</v>
      </c>
      <c r="C1045" s="47" t="s">
        <v>21</v>
      </c>
      <c r="D1045" s="6" t="s">
        <v>422</v>
      </c>
      <c r="E1045" s="6" t="s">
        <v>1120</v>
      </c>
      <c r="F1045" s="12" t="s">
        <v>1128</v>
      </c>
      <c r="G1045" s="25" t="s">
        <v>1427</v>
      </c>
      <c r="H1045" s="179">
        <v>2219400</v>
      </c>
      <c r="I1045" s="9">
        <v>44266</v>
      </c>
      <c r="J1045" s="88" t="s">
        <v>361</v>
      </c>
    </row>
    <row r="1046" spans="1:10" ht="30" hidden="1" customHeight="1" thickBot="1" x14ac:dyDescent="0.3">
      <c r="A1046" s="42" t="s">
        <v>1301</v>
      </c>
      <c r="B1046" s="79" t="s">
        <v>1368</v>
      </c>
      <c r="C1046" s="47" t="s">
        <v>21</v>
      </c>
      <c r="D1046" s="6" t="s">
        <v>1107</v>
      </c>
      <c r="E1046" s="6" t="s">
        <v>1303</v>
      </c>
      <c r="F1046" s="12" t="s">
        <v>1304</v>
      </c>
      <c r="G1046" s="25" t="s">
        <v>1427</v>
      </c>
      <c r="H1046" s="179">
        <v>98940</v>
      </c>
      <c r="I1046" s="9">
        <v>44280</v>
      </c>
      <c r="J1046" s="88" t="s">
        <v>361</v>
      </c>
    </row>
    <row r="1047" spans="1:10" ht="30" hidden="1" customHeight="1" thickBot="1" x14ac:dyDescent="0.3">
      <c r="A1047" s="42" t="s">
        <v>1302</v>
      </c>
      <c r="B1047" s="79" t="s">
        <v>1368</v>
      </c>
      <c r="C1047" s="47" t="s">
        <v>21</v>
      </c>
      <c r="D1047" s="6" t="s">
        <v>1107</v>
      </c>
      <c r="E1047" s="6" t="s">
        <v>1303</v>
      </c>
      <c r="F1047" s="12" t="s">
        <v>1305</v>
      </c>
      <c r="G1047" s="6" t="s">
        <v>1427</v>
      </c>
      <c r="H1047" s="179">
        <v>98940</v>
      </c>
      <c r="I1047" s="9">
        <v>44280</v>
      </c>
      <c r="J1047" s="88" t="s">
        <v>361</v>
      </c>
    </row>
    <row r="1048" spans="1:10" ht="30" hidden="1" customHeight="1" thickBot="1" x14ac:dyDescent="0.3">
      <c r="A1048" s="42" t="s">
        <v>1133</v>
      </c>
      <c r="B1048" s="79" t="s">
        <v>1368</v>
      </c>
      <c r="C1048" s="47" t="s">
        <v>21</v>
      </c>
      <c r="D1048" s="6" t="s">
        <v>66</v>
      </c>
      <c r="E1048" s="6" t="s">
        <v>553</v>
      </c>
      <c r="F1048" s="12" t="s">
        <v>21</v>
      </c>
      <c r="G1048" s="6" t="s">
        <v>1427</v>
      </c>
      <c r="H1048" s="179">
        <v>169999.99</v>
      </c>
      <c r="I1048" s="9">
        <v>44393</v>
      </c>
      <c r="J1048" s="88" t="s">
        <v>125</v>
      </c>
    </row>
    <row r="1049" spans="1:10" ht="30" hidden="1" customHeight="1" thickBot="1" x14ac:dyDescent="0.3">
      <c r="A1049" s="42" t="s">
        <v>1134</v>
      </c>
      <c r="B1049" s="79" t="s">
        <v>1368</v>
      </c>
      <c r="C1049" s="47" t="s">
        <v>21</v>
      </c>
      <c r="D1049" s="6" t="s">
        <v>66</v>
      </c>
      <c r="E1049" s="6" t="s">
        <v>553</v>
      </c>
      <c r="F1049" s="12" t="s">
        <v>21</v>
      </c>
      <c r="G1049" s="6" t="s">
        <v>1427</v>
      </c>
      <c r="H1049" s="179">
        <v>169999.99</v>
      </c>
      <c r="I1049" s="9">
        <v>44393</v>
      </c>
      <c r="J1049" s="88" t="s">
        <v>125</v>
      </c>
    </row>
    <row r="1050" spans="1:10" ht="30" hidden="1" customHeight="1" thickBot="1" x14ac:dyDescent="0.3">
      <c r="A1050" s="42" t="s">
        <v>1136</v>
      </c>
      <c r="B1050" s="79" t="s">
        <v>1368</v>
      </c>
      <c r="C1050" s="47" t="s">
        <v>21</v>
      </c>
      <c r="D1050" s="6" t="s">
        <v>1064</v>
      </c>
      <c r="E1050" s="6" t="s">
        <v>553</v>
      </c>
      <c r="F1050" s="12" t="s">
        <v>1135</v>
      </c>
      <c r="G1050" s="6" t="s">
        <v>1427</v>
      </c>
      <c r="H1050" s="179">
        <v>125333.33</v>
      </c>
      <c r="I1050" s="9">
        <v>44393</v>
      </c>
      <c r="J1050" s="88" t="s">
        <v>125</v>
      </c>
    </row>
    <row r="1051" spans="1:10" ht="30" hidden="1" customHeight="1" thickBot="1" x14ac:dyDescent="0.3">
      <c r="A1051" s="42" t="s">
        <v>1137</v>
      </c>
      <c r="B1051" s="79" t="s">
        <v>1368</v>
      </c>
      <c r="C1051" s="47" t="s">
        <v>21</v>
      </c>
      <c r="D1051" s="6" t="s">
        <v>1064</v>
      </c>
      <c r="E1051" s="6" t="s">
        <v>553</v>
      </c>
      <c r="F1051" s="12" t="s">
        <v>1138</v>
      </c>
      <c r="G1051" s="6" t="s">
        <v>1427</v>
      </c>
      <c r="H1051" s="179">
        <v>125333.33</v>
      </c>
      <c r="I1051" s="9">
        <v>44393</v>
      </c>
      <c r="J1051" s="88" t="s">
        <v>125</v>
      </c>
    </row>
    <row r="1052" spans="1:10" ht="30" hidden="1" customHeight="1" thickBot="1" x14ac:dyDescent="0.3">
      <c r="A1052" s="42" t="s">
        <v>1140</v>
      </c>
      <c r="B1052" s="79" t="s">
        <v>1368</v>
      </c>
      <c r="C1052" s="47" t="s">
        <v>21</v>
      </c>
      <c r="D1052" s="6" t="s">
        <v>1064</v>
      </c>
      <c r="E1052" s="6" t="s">
        <v>553</v>
      </c>
      <c r="F1052" s="12" t="s">
        <v>1139</v>
      </c>
      <c r="G1052" s="6" t="s">
        <v>1427</v>
      </c>
      <c r="H1052" s="179">
        <v>125333.33</v>
      </c>
      <c r="I1052" s="9">
        <v>44393</v>
      </c>
      <c r="J1052" s="88" t="s">
        <v>125</v>
      </c>
    </row>
    <row r="1053" spans="1:10" ht="30" hidden="1" customHeight="1" thickBot="1" x14ac:dyDescent="0.3">
      <c r="A1053" s="42" t="s">
        <v>1142</v>
      </c>
      <c r="B1053" s="79" t="s">
        <v>1368</v>
      </c>
      <c r="C1053" s="47" t="s">
        <v>21</v>
      </c>
      <c r="D1053" s="6" t="s">
        <v>1064</v>
      </c>
      <c r="E1053" s="6" t="s">
        <v>553</v>
      </c>
      <c r="F1053" s="12" t="s">
        <v>1141</v>
      </c>
      <c r="G1053" s="6" t="s">
        <v>1427</v>
      </c>
      <c r="H1053" s="179">
        <v>125333.33</v>
      </c>
      <c r="I1053" s="9">
        <v>44393</v>
      </c>
      <c r="J1053" s="88" t="s">
        <v>125</v>
      </c>
    </row>
    <row r="1054" spans="1:10" ht="30" hidden="1" customHeight="1" thickBot="1" x14ac:dyDescent="0.3">
      <c r="A1054" s="42" t="s">
        <v>1143</v>
      </c>
      <c r="B1054" s="79" t="s">
        <v>1368</v>
      </c>
      <c r="C1054" s="47" t="s">
        <v>21</v>
      </c>
      <c r="D1054" s="6" t="s">
        <v>1064</v>
      </c>
      <c r="E1054" s="6" t="s">
        <v>553</v>
      </c>
      <c r="F1054" s="12" t="s">
        <v>1144</v>
      </c>
      <c r="G1054" s="6" t="s">
        <v>1427</v>
      </c>
      <c r="H1054" s="179">
        <v>125333.33</v>
      </c>
      <c r="I1054" s="9">
        <v>44393</v>
      </c>
      <c r="J1054" s="88" t="s">
        <v>125</v>
      </c>
    </row>
    <row r="1055" spans="1:10" ht="30" hidden="1" customHeight="1" thickBot="1" x14ac:dyDescent="0.3">
      <c r="A1055" s="42" t="s">
        <v>1145</v>
      </c>
      <c r="B1055" s="79" t="s">
        <v>1368</v>
      </c>
      <c r="C1055" s="47" t="s">
        <v>21</v>
      </c>
      <c r="D1055" s="6" t="s">
        <v>1064</v>
      </c>
      <c r="E1055" s="6" t="s">
        <v>553</v>
      </c>
      <c r="F1055" s="12" t="s">
        <v>1146</v>
      </c>
      <c r="G1055" s="6" t="s">
        <v>1427</v>
      </c>
      <c r="H1055" s="179">
        <v>125333.33</v>
      </c>
      <c r="I1055" s="9">
        <v>44393</v>
      </c>
      <c r="J1055" s="88" t="s">
        <v>125</v>
      </c>
    </row>
    <row r="1056" spans="1:10" ht="30" hidden="1" customHeight="1" thickBot="1" x14ac:dyDescent="0.3">
      <c r="A1056" s="42" t="s">
        <v>1147</v>
      </c>
      <c r="B1056" s="79" t="s">
        <v>1368</v>
      </c>
      <c r="C1056" s="47" t="s">
        <v>21</v>
      </c>
      <c r="D1056" s="6" t="s">
        <v>1064</v>
      </c>
      <c r="E1056" s="6" t="s">
        <v>553</v>
      </c>
      <c r="F1056" s="12" t="s">
        <v>1148</v>
      </c>
      <c r="G1056" s="6" t="s">
        <v>1427</v>
      </c>
      <c r="H1056" s="179">
        <v>125333.33</v>
      </c>
      <c r="I1056" s="9">
        <v>44393</v>
      </c>
      <c r="J1056" s="88" t="s">
        <v>125</v>
      </c>
    </row>
    <row r="1057" spans="1:10" ht="30" hidden="1" customHeight="1" thickBot="1" x14ac:dyDescent="0.3">
      <c r="A1057" s="42" t="s">
        <v>1149</v>
      </c>
      <c r="B1057" s="79" t="s">
        <v>1368</v>
      </c>
      <c r="C1057" s="47" t="s">
        <v>21</v>
      </c>
      <c r="D1057" s="6" t="s">
        <v>1064</v>
      </c>
      <c r="E1057" s="6" t="s">
        <v>553</v>
      </c>
      <c r="F1057" s="12" t="s">
        <v>1150</v>
      </c>
      <c r="G1057" s="6" t="s">
        <v>1427</v>
      </c>
      <c r="H1057" s="179">
        <v>125333.33</v>
      </c>
      <c r="I1057" s="9">
        <v>44393</v>
      </c>
      <c r="J1057" s="88" t="s">
        <v>125</v>
      </c>
    </row>
    <row r="1058" spans="1:10" ht="30" hidden="1" customHeight="1" thickBot="1" x14ac:dyDescent="0.3">
      <c r="A1058" s="42" t="s">
        <v>1151</v>
      </c>
      <c r="B1058" s="79" t="s">
        <v>1368</v>
      </c>
      <c r="C1058" s="47" t="s">
        <v>21</v>
      </c>
      <c r="D1058" s="6" t="s">
        <v>1064</v>
      </c>
      <c r="E1058" s="6" t="s">
        <v>553</v>
      </c>
      <c r="F1058" s="12" t="s">
        <v>1152</v>
      </c>
      <c r="G1058" s="6" t="s">
        <v>1427</v>
      </c>
      <c r="H1058" s="179">
        <v>125333.33</v>
      </c>
      <c r="I1058" s="9">
        <v>44393</v>
      </c>
      <c r="J1058" s="88" t="s">
        <v>125</v>
      </c>
    </row>
    <row r="1059" spans="1:10" ht="30" hidden="1" customHeight="1" thickBot="1" x14ac:dyDescent="0.3">
      <c r="A1059" s="42" t="s">
        <v>1153</v>
      </c>
      <c r="B1059" s="79" t="s">
        <v>1368</v>
      </c>
      <c r="C1059" s="47" t="s">
        <v>21</v>
      </c>
      <c r="D1059" s="6" t="s">
        <v>1064</v>
      </c>
      <c r="E1059" s="6" t="s">
        <v>553</v>
      </c>
      <c r="F1059" s="12" t="s">
        <v>1154</v>
      </c>
      <c r="G1059" s="6" t="s">
        <v>1427</v>
      </c>
      <c r="H1059" s="179">
        <v>125333.33</v>
      </c>
      <c r="I1059" s="9">
        <v>44393</v>
      </c>
      <c r="J1059" s="88" t="s">
        <v>125</v>
      </c>
    </row>
    <row r="1060" spans="1:10" ht="30" hidden="1" customHeight="1" thickBot="1" x14ac:dyDescent="0.3">
      <c r="A1060" s="42" t="s">
        <v>1155</v>
      </c>
      <c r="B1060" s="79" t="s">
        <v>1368</v>
      </c>
      <c r="C1060" s="47" t="s">
        <v>21</v>
      </c>
      <c r="D1060" s="6" t="s">
        <v>1064</v>
      </c>
      <c r="E1060" s="6" t="s">
        <v>553</v>
      </c>
      <c r="F1060" s="12" t="s">
        <v>1156</v>
      </c>
      <c r="G1060" s="6" t="s">
        <v>1427</v>
      </c>
      <c r="H1060" s="179">
        <v>125333.33</v>
      </c>
      <c r="I1060" s="9">
        <v>44393</v>
      </c>
      <c r="J1060" s="88" t="s">
        <v>125</v>
      </c>
    </row>
    <row r="1061" spans="1:10" ht="30" hidden="1" customHeight="1" thickBot="1" x14ac:dyDescent="0.3">
      <c r="A1061" s="42" t="s">
        <v>1157</v>
      </c>
      <c r="B1061" s="79" t="s">
        <v>1368</v>
      </c>
      <c r="C1061" s="47" t="s">
        <v>21</v>
      </c>
      <c r="D1061" s="6" t="s">
        <v>1064</v>
      </c>
      <c r="E1061" s="6" t="s">
        <v>553</v>
      </c>
      <c r="F1061" s="12" t="s">
        <v>1158</v>
      </c>
      <c r="G1061" s="6" t="s">
        <v>1427</v>
      </c>
      <c r="H1061" s="179">
        <v>125333.33</v>
      </c>
      <c r="I1061" s="9">
        <v>44393</v>
      </c>
      <c r="J1061" s="88" t="s">
        <v>125</v>
      </c>
    </row>
    <row r="1062" spans="1:10" ht="30" hidden="1" customHeight="1" thickBot="1" x14ac:dyDescent="0.3">
      <c r="A1062" s="42" t="s">
        <v>1159</v>
      </c>
      <c r="B1062" s="79" t="s">
        <v>1368</v>
      </c>
      <c r="C1062" s="47" t="s">
        <v>21</v>
      </c>
      <c r="D1062" s="6" t="s">
        <v>1064</v>
      </c>
      <c r="E1062" s="6" t="s">
        <v>553</v>
      </c>
      <c r="F1062" s="12" t="s">
        <v>1160</v>
      </c>
      <c r="G1062" s="6" t="s">
        <v>1427</v>
      </c>
      <c r="H1062" s="179">
        <v>125333.33</v>
      </c>
      <c r="I1062" s="9">
        <v>44393</v>
      </c>
      <c r="J1062" s="88" t="s">
        <v>125</v>
      </c>
    </row>
    <row r="1063" spans="1:10" ht="30" hidden="1" customHeight="1" thickBot="1" x14ac:dyDescent="0.3">
      <c r="A1063" s="42" t="s">
        <v>1161</v>
      </c>
      <c r="B1063" s="79" t="s">
        <v>1368</v>
      </c>
      <c r="C1063" s="47" t="s">
        <v>21</v>
      </c>
      <c r="D1063" s="6" t="s">
        <v>1064</v>
      </c>
      <c r="E1063" s="6" t="s">
        <v>553</v>
      </c>
      <c r="F1063" s="12" t="s">
        <v>1162</v>
      </c>
      <c r="G1063" s="6" t="s">
        <v>1427</v>
      </c>
      <c r="H1063" s="179">
        <v>125333.33</v>
      </c>
      <c r="I1063" s="9">
        <v>44393</v>
      </c>
      <c r="J1063" s="88" t="s">
        <v>125</v>
      </c>
    </row>
    <row r="1064" spans="1:10" ht="30" hidden="1" customHeight="1" thickBot="1" x14ac:dyDescent="0.3">
      <c r="A1064" s="42" t="s">
        <v>1163</v>
      </c>
      <c r="B1064" s="79" t="s">
        <v>1368</v>
      </c>
      <c r="C1064" s="47" t="s">
        <v>21</v>
      </c>
      <c r="D1064" s="6" t="s">
        <v>1064</v>
      </c>
      <c r="E1064" s="6" t="s">
        <v>553</v>
      </c>
      <c r="F1064" s="12" t="s">
        <v>1164</v>
      </c>
      <c r="G1064" s="6" t="s">
        <v>1427</v>
      </c>
      <c r="H1064" s="179">
        <v>125333.33</v>
      </c>
      <c r="I1064" s="9">
        <v>44393</v>
      </c>
      <c r="J1064" s="88" t="s">
        <v>125</v>
      </c>
    </row>
    <row r="1065" spans="1:10" ht="30" hidden="1" customHeight="1" thickBot="1" x14ac:dyDescent="0.3">
      <c r="A1065" s="42" t="s">
        <v>1165</v>
      </c>
      <c r="B1065" s="79" t="s">
        <v>1368</v>
      </c>
      <c r="C1065" s="47" t="s">
        <v>21</v>
      </c>
      <c r="D1065" s="6" t="s">
        <v>1064</v>
      </c>
      <c r="E1065" s="6" t="s">
        <v>553</v>
      </c>
      <c r="F1065" s="12" t="s">
        <v>1166</v>
      </c>
      <c r="G1065" s="6" t="s">
        <v>1427</v>
      </c>
      <c r="H1065" s="179">
        <v>125333.33</v>
      </c>
      <c r="I1065" s="9">
        <v>44393</v>
      </c>
      <c r="J1065" s="88" t="s">
        <v>125</v>
      </c>
    </row>
    <row r="1066" spans="1:10" ht="30" hidden="1" customHeight="1" thickBot="1" x14ac:dyDescent="0.3">
      <c r="A1066" s="42" t="s">
        <v>1167</v>
      </c>
      <c r="B1066" s="79" t="s">
        <v>1368</v>
      </c>
      <c r="C1066" s="47" t="s">
        <v>21</v>
      </c>
      <c r="D1066" s="6" t="s">
        <v>1064</v>
      </c>
      <c r="E1066" s="6" t="s">
        <v>553</v>
      </c>
      <c r="F1066" s="12" t="s">
        <v>1168</v>
      </c>
      <c r="G1066" s="6" t="s">
        <v>1427</v>
      </c>
      <c r="H1066" s="179">
        <v>125333.33</v>
      </c>
      <c r="I1066" s="9">
        <v>44393</v>
      </c>
      <c r="J1066" s="88" t="s">
        <v>125</v>
      </c>
    </row>
    <row r="1067" spans="1:10" ht="30" hidden="1" customHeight="1" thickBot="1" x14ac:dyDescent="0.3">
      <c r="A1067" s="42" t="s">
        <v>1169</v>
      </c>
      <c r="B1067" s="79" t="s">
        <v>1368</v>
      </c>
      <c r="C1067" s="47" t="s">
        <v>21</v>
      </c>
      <c r="D1067" s="6" t="s">
        <v>1064</v>
      </c>
      <c r="E1067" s="6" t="s">
        <v>553</v>
      </c>
      <c r="F1067" s="12" t="s">
        <v>1170</v>
      </c>
      <c r="G1067" s="6" t="s">
        <v>1427</v>
      </c>
      <c r="H1067" s="179">
        <v>125333.33</v>
      </c>
      <c r="I1067" s="9">
        <v>44393</v>
      </c>
      <c r="J1067" s="88" t="s">
        <v>125</v>
      </c>
    </row>
    <row r="1068" spans="1:10" ht="30" hidden="1" customHeight="1" thickBot="1" x14ac:dyDescent="0.3">
      <c r="A1068" s="42" t="s">
        <v>1171</v>
      </c>
      <c r="B1068" s="79" t="s">
        <v>1368</v>
      </c>
      <c r="C1068" s="47" t="s">
        <v>21</v>
      </c>
      <c r="D1068" s="6" t="s">
        <v>1064</v>
      </c>
      <c r="E1068" s="6" t="s">
        <v>553</v>
      </c>
      <c r="F1068" s="12" t="s">
        <v>1172</v>
      </c>
      <c r="G1068" s="6" t="s">
        <v>1427</v>
      </c>
      <c r="H1068" s="179">
        <v>125333.33</v>
      </c>
      <c r="I1068" s="9">
        <v>44393</v>
      </c>
      <c r="J1068" s="88" t="s">
        <v>125</v>
      </c>
    </row>
    <row r="1069" spans="1:10" ht="30" hidden="1" customHeight="1" thickBot="1" x14ac:dyDescent="0.3">
      <c r="A1069" s="42" t="s">
        <v>1173</v>
      </c>
      <c r="B1069" s="79" t="s">
        <v>1368</v>
      </c>
      <c r="C1069" s="47" t="s">
        <v>21</v>
      </c>
      <c r="D1069" s="6" t="s">
        <v>1064</v>
      </c>
      <c r="E1069" s="6" t="s">
        <v>553</v>
      </c>
      <c r="F1069" s="12" t="s">
        <v>1174</v>
      </c>
      <c r="G1069" s="6" t="s">
        <v>1427</v>
      </c>
      <c r="H1069" s="179">
        <v>125333.33</v>
      </c>
      <c r="I1069" s="9">
        <v>44393</v>
      </c>
      <c r="J1069" s="88" t="s">
        <v>125</v>
      </c>
    </row>
    <row r="1070" spans="1:10" ht="30" hidden="1" customHeight="1" thickBot="1" x14ac:dyDescent="0.3">
      <c r="A1070" s="42" t="s">
        <v>1175</v>
      </c>
      <c r="B1070" s="79" t="s">
        <v>1368</v>
      </c>
      <c r="C1070" s="47" t="s">
        <v>21</v>
      </c>
      <c r="D1070" s="6" t="s">
        <v>1064</v>
      </c>
      <c r="E1070" s="6" t="s">
        <v>553</v>
      </c>
      <c r="F1070" s="12" t="s">
        <v>1176</v>
      </c>
      <c r="G1070" s="6" t="s">
        <v>1427</v>
      </c>
      <c r="H1070" s="179">
        <v>125333.33</v>
      </c>
      <c r="I1070" s="9">
        <v>44393</v>
      </c>
      <c r="J1070" s="88" t="s">
        <v>125</v>
      </c>
    </row>
    <row r="1071" spans="1:10" ht="30" hidden="1" customHeight="1" thickBot="1" x14ac:dyDescent="0.3">
      <c r="A1071" s="42" t="s">
        <v>1177</v>
      </c>
      <c r="B1071" s="79" t="s">
        <v>1368</v>
      </c>
      <c r="C1071" s="47" t="s">
        <v>21</v>
      </c>
      <c r="D1071" s="6" t="s">
        <v>1064</v>
      </c>
      <c r="E1071" s="6" t="s">
        <v>553</v>
      </c>
      <c r="F1071" s="12" t="s">
        <v>1178</v>
      </c>
      <c r="G1071" s="6" t="s">
        <v>1427</v>
      </c>
      <c r="H1071" s="179">
        <v>125333.33</v>
      </c>
      <c r="I1071" s="9">
        <v>44393</v>
      </c>
      <c r="J1071" s="88" t="s">
        <v>125</v>
      </c>
    </row>
    <row r="1072" spans="1:10" ht="30" hidden="1" customHeight="1" thickBot="1" x14ac:dyDescent="0.3">
      <c r="A1072" s="42" t="s">
        <v>1179</v>
      </c>
      <c r="B1072" s="79" t="s">
        <v>1368</v>
      </c>
      <c r="C1072" s="47" t="s">
        <v>21</v>
      </c>
      <c r="D1072" s="6" t="s">
        <v>1064</v>
      </c>
      <c r="E1072" s="6" t="s">
        <v>553</v>
      </c>
      <c r="F1072" s="12" t="s">
        <v>1180</v>
      </c>
      <c r="G1072" s="6" t="s">
        <v>1427</v>
      </c>
      <c r="H1072" s="179">
        <v>125333.33</v>
      </c>
      <c r="I1072" s="9">
        <v>44393</v>
      </c>
      <c r="J1072" s="88" t="s">
        <v>125</v>
      </c>
    </row>
    <row r="1073" spans="1:10" ht="30" hidden="1" customHeight="1" thickBot="1" x14ac:dyDescent="0.3">
      <c r="A1073" s="42" t="s">
        <v>1181</v>
      </c>
      <c r="B1073" s="79" t="s">
        <v>1368</v>
      </c>
      <c r="C1073" s="47" t="s">
        <v>21</v>
      </c>
      <c r="D1073" s="6" t="s">
        <v>1064</v>
      </c>
      <c r="E1073" s="6" t="s">
        <v>553</v>
      </c>
      <c r="F1073" s="12" t="s">
        <v>1182</v>
      </c>
      <c r="G1073" s="6" t="s">
        <v>1427</v>
      </c>
      <c r="H1073" s="179">
        <v>125333.33</v>
      </c>
      <c r="I1073" s="9">
        <v>44393</v>
      </c>
      <c r="J1073" s="88" t="s">
        <v>125</v>
      </c>
    </row>
    <row r="1074" spans="1:10" ht="30" hidden="1" customHeight="1" thickBot="1" x14ac:dyDescent="0.3">
      <c r="A1074" s="42" t="s">
        <v>1183</v>
      </c>
      <c r="B1074" s="79" t="s">
        <v>1368</v>
      </c>
      <c r="C1074" s="47" t="s">
        <v>21</v>
      </c>
      <c r="D1074" s="6" t="s">
        <v>1064</v>
      </c>
      <c r="E1074" s="6" t="s">
        <v>553</v>
      </c>
      <c r="F1074" s="12" t="s">
        <v>1184</v>
      </c>
      <c r="G1074" s="6" t="s">
        <v>1427</v>
      </c>
      <c r="H1074" s="179">
        <v>125333.33</v>
      </c>
      <c r="I1074" s="9">
        <v>44393</v>
      </c>
      <c r="J1074" s="88" t="s">
        <v>125</v>
      </c>
    </row>
    <row r="1075" spans="1:10" ht="30" hidden="1" customHeight="1" thickBot="1" x14ac:dyDescent="0.3">
      <c r="A1075" s="42" t="s">
        <v>1185</v>
      </c>
      <c r="B1075" s="79" t="s">
        <v>1368</v>
      </c>
      <c r="C1075" s="47" t="s">
        <v>21</v>
      </c>
      <c r="D1075" s="6" t="s">
        <v>1064</v>
      </c>
      <c r="E1075" s="6" t="s">
        <v>553</v>
      </c>
      <c r="F1075" s="12" t="s">
        <v>1186</v>
      </c>
      <c r="G1075" s="6" t="s">
        <v>1427</v>
      </c>
      <c r="H1075" s="179">
        <v>125333.33</v>
      </c>
      <c r="I1075" s="9">
        <v>44393</v>
      </c>
      <c r="J1075" s="88" t="s">
        <v>125</v>
      </c>
    </row>
    <row r="1076" spans="1:10" ht="30" hidden="1" customHeight="1" thickBot="1" x14ac:dyDescent="0.3">
      <c r="A1076" s="42" t="s">
        <v>1187</v>
      </c>
      <c r="B1076" s="79" t="s">
        <v>1368</v>
      </c>
      <c r="C1076" s="47" t="s">
        <v>21</v>
      </c>
      <c r="D1076" s="6" t="s">
        <v>1064</v>
      </c>
      <c r="E1076" s="6" t="s">
        <v>553</v>
      </c>
      <c r="F1076" s="12" t="s">
        <v>1188</v>
      </c>
      <c r="G1076" s="6" t="s">
        <v>1427</v>
      </c>
      <c r="H1076" s="179">
        <v>125333.33</v>
      </c>
      <c r="I1076" s="9">
        <v>44393</v>
      </c>
      <c r="J1076" s="88" t="s">
        <v>125</v>
      </c>
    </row>
    <row r="1077" spans="1:10" ht="30" hidden="1" customHeight="1" thickBot="1" x14ac:dyDescent="0.3">
      <c r="A1077" s="42" t="s">
        <v>1189</v>
      </c>
      <c r="B1077" s="79" t="s">
        <v>1368</v>
      </c>
      <c r="C1077" s="47" t="s">
        <v>21</v>
      </c>
      <c r="D1077" s="6" t="s">
        <v>1064</v>
      </c>
      <c r="E1077" s="6" t="s">
        <v>553</v>
      </c>
      <c r="F1077" s="12" t="s">
        <v>1190</v>
      </c>
      <c r="G1077" s="6" t="s">
        <v>1427</v>
      </c>
      <c r="H1077" s="179">
        <v>125333.33</v>
      </c>
      <c r="I1077" s="9">
        <v>44393</v>
      </c>
      <c r="J1077" s="88" t="s">
        <v>125</v>
      </c>
    </row>
    <row r="1078" spans="1:10" ht="30" hidden="1" customHeight="1" thickBot="1" x14ac:dyDescent="0.3">
      <c r="A1078" s="42" t="s">
        <v>1191</v>
      </c>
      <c r="B1078" s="79" t="s">
        <v>1368</v>
      </c>
      <c r="C1078" s="47" t="s">
        <v>21</v>
      </c>
      <c r="D1078" s="6" t="s">
        <v>1064</v>
      </c>
      <c r="E1078" s="6" t="s">
        <v>553</v>
      </c>
      <c r="F1078" s="12" t="s">
        <v>1192</v>
      </c>
      <c r="G1078" s="6" t="s">
        <v>1427</v>
      </c>
      <c r="H1078" s="179">
        <v>125333.33</v>
      </c>
      <c r="I1078" s="9">
        <v>44393</v>
      </c>
      <c r="J1078" s="88" t="s">
        <v>125</v>
      </c>
    </row>
    <row r="1079" spans="1:10" ht="30" hidden="1" customHeight="1" thickBot="1" x14ac:dyDescent="0.3">
      <c r="A1079" s="42" t="s">
        <v>1193</v>
      </c>
      <c r="B1079" s="79" t="s">
        <v>1368</v>
      </c>
      <c r="C1079" s="47" t="s">
        <v>21</v>
      </c>
      <c r="D1079" s="6" t="s">
        <v>1064</v>
      </c>
      <c r="E1079" s="6" t="s">
        <v>553</v>
      </c>
      <c r="F1079" s="12" t="s">
        <v>1194</v>
      </c>
      <c r="G1079" s="6" t="s">
        <v>1427</v>
      </c>
      <c r="H1079" s="179">
        <v>125333.33</v>
      </c>
      <c r="I1079" s="9">
        <v>44393</v>
      </c>
      <c r="J1079" s="88" t="s">
        <v>125</v>
      </c>
    </row>
    <row r="1080" spans="1:10" ht="30" hidden="1" customHeight="1" thickBot="1" x14ac:dyDescent="0.3">
      <c r="A1080" s="42" t="s">
        <v>1195</v>
      </c>
      <c r="B1080" s="79" t="s">
        <v>1368</v>
      </c>
      <c r="C1080" s="47" t="s">
        <v>21</v>
      </c>
      <c r="D1080" s="6" t="s">
        <v>66</v>
      </c>
      <c r="E1080" s="97" t="s">
        <v>1100</v>
      </c>
      <c r="F1080" s="97" t="s">
        <v>1456</v>
      </c>
      <c r="G1080" s="6" t="s">
        <v>1427</v>
      </c>
      <c r="H1080" s="179">
        <v>99999.99</v>
      </c>
      <c r="I1080" s="9">
        <v>44393</v>
      </c>
      <c r="J1080" s="88" t="s">
        <v>125</v>
      </c>
    </row>
    <row r="1081" spans="1:10" ht="30" hidden="1" customHeight="1" thickBot="1" x14ac:dyDescent="0.3">
      <c r="A1081" s="42" t="s">
        <v>1196</v>
      </c>
      <c r="B1081" s="79" t="s">
        <v>1368</v>
      </c>
      <c r="C1081" s="47" t="s">
        <v>21</v>
      </c>
      <c r="D1081" s="6" t="s">
        <v>66</v>
      </c>
      <c r="E1081" s="97" t="s">
        <v>1100</v>
      </c>
      <c r="F1081" s="97" t="s">
        <v>1456</v>
      </c>
      <c r="G1081" s="6" t="s">
        <v>1427</v>
      </c>
      <c r="H1081" s="179">
        <v>99999.99</v>
      </c>
      <c r="I1081" s="9">
        <v>44393</v>
      </c>
      <c r="J1081" s="88" t="s">
        <v>125</v>
      </c>
    </row>
    <row r="1082" spans="1:10" ht="30" hidden="1" customHeight="1" thickBot="1" x14ac:dyDescent="0.3">
      <c r="A1082" s="42" t="s">
        <v>1197</v>
      </c>
      <c r="B1082" s="79" t="s">
        <v>1368</v>
      </c>
      <c r="C1082" s="47" t="s">
        <v>21</v>
      </c>
      <c r="D1082" s="6" t="s">
        <v>66</v>
      </c>
      <c r="E1082" s="97" t="s">
        <v>1100</v>
      </c>
      <c r="F1082" s="97" t="s">
        <v>1456</v>
      </c>
      <c r="G1082" s="6" t="s">
        <v>1427</v>
      </c>
      <c r="H1082" s="179">
        <v>99999.99</v>
      </c>
      <c r="I1082" s="9">
        <v>44393</v>
      </c>
      <c r="J1082" s="88" t="s">
        <v>125</v>
      </c>
    </row>
    <row r="1083" spans="1:10" ht="30" hidden="1" customHeight="1" thickBot="1" x14ac:dyDescent="0.3">
      <c r="A1083" s="42" t="s">
        <v>1198</v>
      </c>
      <c r="B1083" s="79" t="s">
        <v>1368</v>
      </c>
      <c r="C1083" s="47" t="s">
        <v>21</v>
      </c>
      <c r="D1083" s="6" t="s">
        <v>1108</v>
      </c>
      <c r="E1083" s="6" t="s">
        <v>1455</v>
      </c>
      <c r="F1083" s="12" t="s">
        <v>1432</v>
      </c>
      <c r="G1083" s="6" t="s">
        <v>1427</v>
      </c>
      <c r="H1083" s="179">
        <v>19500.030999999999</v>
      </c>
      <c r="I1083" s="9">
        <v>44342</v>
      </c>
      <c r="J1083" s="88" t="s">
        <v>58</v>
      </c>
    </row>
    <row r="1084" spans="1:10" ht="30" hidden="1" customHeight="1" thickBot="1" x14ac:dyDescent="0.3">
      <c r="A1084" s="42" t="s">
        <v>1199</v>
      </c>
      <c r="B1084" s="79" t="s">
        <v>1368</v>
      </c>
      <c r="C1084" s="47" t="s">
        <v>21</v>
      </c>
      <c r="D1084" s="6" t="s">
        <v>1108</v>
      </c>
      <c r="E1084" s="6" t="s">
        <v>1455</v>
      </c>
      <c r="F1084" s="12" t="s">
        <v>1432</v>
      </c>
      <c r="G1084" s="6" t="s">
        <v>1427</v>
      </c>
      <c r="H1084" s="179">
        <v>19500.030999999999</v>
      </c>
      <c r="I1084" s="9">
        <v>44342</v>
      </c>
      <c r="J1084" s="88" t="s">
        <v>58</v>
      </c>
    </row>
    <row r="1085" spans="1:10" ht="30" hidden="1" customHeight="1" thickBot="1" x14ac:dyDescent="0.3">
      <c r="A1085" s="42" t="s">
        <v>1200</v>
      </c>
      <c r="B1085" s="79" t="s">
        <v>1368</v>
      </c>
      <c r="C1085" s="47" t="s">
        <v>21</v>
      </c>
      <c r="D1085" s="6" t="s">
        <v>1109</v>
      </c>
      <c r="E1085" s="6" t="s">
        <v>1455</v>
      </c>
      <c r="F1085" s="12" t="s">
        <v>1432</v>
      </c>
      <c r="G1085" s="6" t="s">
        <v>1427</v>
      </c>
      <c r="H1085" s="179">
        <v>4899.99</v>
      </c>
      <c r="I1085" s="9">
        <v>44342</v>
      </c>
      <c r="J1085" s="88" t="s">
        <v>58</v>
      </c>
    </row>
    <row r="1086" spans="1:10" ht="30" hidden="1" customHeight="1" thickBot="1" x14ac:dyDescent="0.3">
      <c r="A1086" s="42" t="s">
        <v>1201</v>
      </c>
      <c r="B1086" s="79" t="s">
        <v>1368</v>
      </c>
      <c r="C1086" s="47" t="s">
        <v>21</v>
      </c>
      <c r="D1086" s="6" t="s">
        <v>1109</v>
      </c>
      <c r="E1086" s="6" t="s">
        <v>1455</v>
      </c>
      <c r="F1086" s="12" t="s">
        <v>1432</v>
      </c>
      <c r="G1086" s="6" t="s">
        <v>1427</v>
      </c>
      <c r="H1086" s="179">
        <v>4899.99</v>
      </c>
      <c r="I1086" s="9">
        <v>44342</v>
      </c>
      <c r="J1086" s="88" t="s">
        <v>58</v>
      </c>
    </row>
    <row r="1087" spans="1:10" ht="30" hidden="1" customHeight="1" thickBot="1" x14ac:dyDescent="0.3">
      <c r="A1087" s="42" t="s">
        <v>1202</v>
      </c>
      <c r="B1087" s="79" t="s">
        <v>1368</v>
      </c>
      <c r="C1087" s="47" t="s">
        <v>21</v>
      </c>
      <c r="D1087" s="6" t="s">
        <v>1109</v>
      </c>
      <c r="E1087" s="6" t="s">
        <v>1455</v>
      </c>
      <c r="F1087" s="12" t="s">
        <v>1432</v>
      </c>
      <c r="G1087" s="6" t="s">
        <v>1427</v>
      </c>
      <c r="H1087" s="179">
        <v>4899.99</v>
      </c>
      <c r="I1087" s="9">
        <v>44342</v>
      </c>
      <c r="J1087" s="88" t="s">
        <v>58</v>
      </c>
    </row>
    <row r="1088" spans="1:10" ht="30" hidden="1" customHeight="1" thickBot="1" x14ac:dyDescent="0.3">
      <c r="A1088" s="42" t="s">
        <v>1203</v>
      </c>
      <c r="B1088" s="79" t="s">
        <v>1368</v>
      </c>
      <c r="C1088" s="47" t="s">
        <v>21</v>
      </c>
      <c r="D1088" s="6" t="s">
        <v>1109</v>
      </c>
      <c r="E1088" s="6" t="s">
        <v>1455</v>
      </c>
      <c r="F1088" s="12" t="s">
        <v>1432</v>
      </c>
      <c r="G1088" s="6" t="s">
        <v>1427</v>
      </c>
      <c r="H1088" s="179">
        <v>4899.99</v>
      </c>
      <c r="I1088" s="9">
        <v>44342</v>
      </c>
      <c r="J1088" s="88" t="s">
        <v>58</v>
      </c>
    </row>
    <row r="1089" spans="1:10" ht="30" hidden="1" customHeight="1" thickBot="1" x14ac:dyDescent="0.3">
      <c r="A1089" s="42" t="s">
        <v>1204</v>
      </c>
      <c r="B1089" s="79" t="s">
        <v>1368</v>
      </c>
      <c r="C1089" s="47" t="s">
        <v>21</v>
      </c>
      <c r="D1089" s="6" t="s">
        <v>1109</v>
      </c>
      <c r="E1089" s="6" t="s">
        <v>1455</v>
      </c>
      <c r="F1089" s="12" t="s">
        <v>1432</v>
      </c>
      <c r="G1089" s="6" t="s">
        <v>1427</v>
      </c>
      <c r="H1089" s="179">
        <v>4899.99</v>
      </c>
      <c r="I1089" s="9">
        <v>44342</v>
      </c>
      <c r="J1089" s="88" t="s">
        <v>58</v>
      </c>
    </row>
    <row r="1090" spans="1:10" ht="30" hidden="1" customHeight="1" thickBot="1" x14ac:dyDescent="0.3">
      <c r="A1090" s="42" t="s">
        <v>1205</v>
      </c>
      <c r="B1090" s="79" t="s">
        <v>1368</v>
      </c>
      <c r="C1090" s="47" t="s">
        <v>21</v>
      </c>
      <c r="D1090" s="6" t="s">
        <v>1109</v>
      </c>
      <c r="E1090" s="6" t="s">
        <v>1455</v>
      </c>
      <c r="F1090" s="12" t="s">
        <v>1432</v>
      </c>
      <c r="G1090" s="6" t="s">
        <v>1427</v>
      </c>
      <c r="H1090" s="179">
        <v>4899.99</v>
      </c>
      <c r="I1090" s="9">
        <v>44342</v>
      </c>
      <c r="J1090" s="88" t="s">
        <v>58</v>
      </c>
    </row>
    <row r="1091" spans="1:10" ht="30" hidden="1" customHeight="1" thickBot="1" x14ac:dyDescent="0.3">
      <c r="A1091" s="42" t="s">
        <v>1206</v>
      </c>
      <c r="B1091" s="79" t="s">
        <v>1368</v>
      </c>
      <c r="C1091" s="47" t="s">
        <v>21</v>
      </c>
      <c r="D1091" s="6" t="s">
        <v>1109</v>
      </c>
      <c r="E1091" s="6" t="s">
        <v>1455</v>
      </c>
      <c r="F1091" s="12" t="s">
        <v>1432</v>
      </c>
      <c r="G1091" s="6" t="s">
        <v>1427</v>
      </c>
      <c r="H1091" s="179">
        <v>4899.99</v>
      </c>
      <c r="I1091" s="9">
        <v>44342</v>
      </c>
      <c r="J1091" s="88" t="s">
        <v>58</v>
      </c>
    </row>
    <row r="1092" spans="1:10" ht="30" hidden="1" customHeight="1" thickBot="1" x14ac:dyDescent="0.3">
      <c r="A1092" s="42" t="s">
        <v>1207</v>
      </c>
      <c r="B1092" s="79" t="s">
        <v>1368</v>
      </c>
      <c r="C1092" s="47" t="s">
        <v>21</v>
      </c>
      <c r="D1092" s="6" t="s">
        <v>1109</v>
      </c>
      <c r="E1092" s="6" t="s">
        <v>1455</v>
      </c>
      <c r="F1092" s="12" t="s">
        <v>1432</v>
      </c>
      <c r="G1092" s="6" t="s">
        <v>1427</v>
      </c>
      <c r="H1092" s="179">
        <v>4899.99</v>
      </c>
      <c r="I1092" s="9">
        <v>44342</v>
      </c>
      <c r="J1092" s="88" t="s">
        <v>58</v>
      </c>
    </row>
    <row r="1093" spans="1:10" ht="30" hidden="1" customHeight="1" thickBot="1" x14ac:dyDescent="0.3">
      <c r="A1093" s="42" t="s">
        <v>1208</v>
      </c>
      <c r="B1093" s="79" t="s">
        <v>1368</v>
      </c>
      <c r="C1093" s="47" t="s">
        <v>21</v>
      </c>
      <c r="D1093" s="6" t="s">
        <v>1109</v>
      </c>
      <c r="E1093" s="6" t="s">
        <v>1455</v>
      </c>
      <c r="F1093" s="12" t="s">
        <v>1432</v>
      </c>
      <c r="G1093" s="6" t="s">
        <v>1427</v>
      </c>
      <c r="H1093" s="179">
        <v>4899.99</v>
      </c>
      <c r="I1093" s="9">
        <v>44342</v>
      </c>
      <c r="J1093" s="88" t="s">
        <v>58</v>
      </c>
    </row>
    <row r="1094" spans="1:10" ht="30" hidden="1" customHeight="1" thickBot="1" x14ac:dyDescent="0.3">
      <c r="A1094" s="42" t="s">
        <v>1209</v>
      </c>
      <c r="B1094" s="79" t="s">
        <v>1368</v>
      </c>
      <c r="C1094" s="47" t="s">
        <v>21</v>
      </c>
      <c r="D1094" s="6" t="s">
        <v>1109</v>
      </c>
      <c r="E1094" s="6" t="s">
        <v>1455</v>
      </c>
      <c r="F1094" s="12" t="s">
        <v>1432</v>
      </c>
      <c r="G1094" s="6" t="s">
        <v>1427</v>
      </c>
      <c r="H1094" s="179">
        <v>4899.99</v>
      </c>
      <c r="I1094" s="9">
        <v>44342</v>
      </c>
      <c r="J1094" s="88" t="s">
        <v>58</v>
      </c>
    </row>
    <row r="1095" spans="1:10" ht="30" hidden="1" customHeight="1" thickBot="1" x14ac:dyDescent="0.3">
      <c r="A1095" s="42" t="s">
        <v>1210</v>
      </c>
      <c r="B1095" s="79" t="s">
        <v>1368</v>
      </c>
      <c r="C1095" s="47" t="s">
        <v>21</v>
      </c>
      <c r="D1095" s="6" t="s">
        <v>1109</v>
      </c>
      <c r="E1095" s="6" t="s">
        <v>1455</v>
      </c>
      <c r="F1095" s="12" t="s">
        <v>1432</v>
      </c>
      <c r="G1095" s="6" t="s">
        <v>1427</v>
      </c>
      <c r="H1095" s="179">
        <v>4899.99</v>
      </c>
      <c r="I1095" s="9">
        <v>44342</v>
      </c>
      <c r="J1095" s="88" t="s">
        <v>58</v>
      </c>
    </row>
    <row r="1096" spans="1:10" ht="30" customHeight="1" thickBot="1" x14ac:dyDescent="0.3">
      <c r="A1096" s="79" t="s">
        <v>1498</v>
      </c>
      <c r="B1096" s="6">
        <v>1</v>
      </c>
      <c r="C1096" s="47" t="s">
        <v>21</v>
      </c>
      <c r="D1096" s="6" t="s">
        <v>1481</v>
      </c>
      <c r="E1096" s="6" t="s">
        <v>1480</v>
      </c>
      <c r="F1096" s="12" t="s">
        <v>1500</v>
      </c>
      <c r="G1096" s="6" t="s">
        <v>1427</v>
      </c>
      <c r="H1096" s="182">
        <v>3045350</v>
      </c>
      <c r="I1096" s="192" t="s">
        <v>1499</v>
      </c>
      <c r="J1096" s="193" t="s">
        <v>361</v>
      </c>
    </row>
    <row r="1097" spans="1:10" ht="30" hidden="1" customHeight="1" thickBot="1" x14ac:dyDescent="0.3">
      <c r="A1097" s="44" t="s">
        <v>1501</v>
      </c>
      <c r="B1097" s="79" t="s">
        <v>1368</v>
      </c>
      <c r="C1097" s="47" t="s">
        <v>21</v>
      </c>
      <c r="D1097" s="6" t="s">
        <v>137</v>
      </c>
      <c r="E1097" s="6" t="s">
        <v>1514</v>
      </c>
      <c r="F1097" s="186" t="s">
        <v>1512</v>
      </c>
      <c r="G1097" s="185" t="s">
        <v>1427</v>
      </c>
      <c r="H1097" s="35">
        <f>+B1097*(28950)</f>
        <v>28950</v>
      </c>
      <c r="I1097" s="9" t="s">
        <v>21</v>
      </c>
      <c r="J1097" s="165" t="s">
        <v>144</v>
      </c>
    </row>
    <row r="1098" spans="1:10" ht="30" hidden="1" customHeight="1" thickBot="1" x14ac:dyDescent="0.3">
      <c r="A1098" s="44" t="s">
        <v>1502</v>
      </c>
      <c r="B1098" s="79" t="s">
        <v>1368</v>
      </c>
      <c r="C1098" s="47" t="s">
        <v>21</v>
      </c>
      <c r="D1098" s="6" t="s">
        <v>137</v>
      </c>
      <c r="E1098" s="6" t="s">
        <v>1514</v>
      </c>
      <c r="F1098" s="12" t="s">
        <v>1511</v>
      </c>
      <c r="G1098" s="185" t="s">
        <v>1427</v>
      </c>
      <c r="H1098" s="35">
        <f t="shared" ref="H1098:H1106" si="0">+B1098*(28950)</f>
        <v>28950</v>
      </c>
      <c r="I1098" s="9" t="s">
        <v>21</v>
      </c>
      <c r="J1098" s="165" t="s">
        <v>144</v>
      </c>
    </row>
    <row r="1099" spans="1:10" ht="30" hidden="1" customHeight="1" thickBot="1" x14ac:dyDescent="0.3">
      <c r="A1099" s="44" t="s">
        <v>1503</v>
      </c>
      <c r="B1099" s="79" t="s">
        <v>1368</v>
      </c>
      <c r="C1099" s="47" t="s">
        <v>21</v>
      </c>
      <c r="D1099" s="6" t="s">
        <v>137</v>
      </c>
      <c r="E1099" s="6" t="s">
        <v>1514</v>
      </c>
      <c r="F1099" s="12" t="s">
        <v>1513</v>
      </c>
      <c r="G1099" s="185" t="s">
        <v>1427</v>
      </c>
      <c r="H1099" s="35">
        <f t="shared" si="0"/>
        <v>28950</v>
      </c>
      <c r="I1099" s="9" t="s">
        <v>21</v>
      </c>
      <c r="J1099" s="165" t="s">
        <v>1123</v>
      </c>
    </row>
    <row r="1100" spans="1:10" ht="30" hidden="1" customHeight="1" thickBot="1" x14ac:dyDescent="0.3">
      <c r="A1100" s="44" t="s">
        <v>1504</v>
      </c>
      <c r="B1100" s="79" t="s">
        <v>1368</v>
      </c>
      <c r="C1100" s="47" t="s">
        <v>21</v>
      </c>
      <c r="D1100" s="6" t="s">
        <v>137</v>
      </c>
      <c r="E1100" s="6" t="s">
        <v>1514</v>
      </c>
      <c r="F1100" s="187" t="s">
        <v>1522</v>
      </c>
      <c r="G1100" s="185" t="s">
        <v>1427</v>
      </c>
      <c r="H1100" s="35">
        <f t="shared" si="0"/>
        <v>28950</v>
      </c>
      <c r="I1100" s="9" t="s">
        <v>21</v>
      </c>
      <c r="J1100" s="165" t="s">
        <v>181</v>
      </c>
    </row>
    <row r="1101" spans="1:10" ht="30" hidden="1" customHeight="1" thickBot="1" x14ac:dyDescent="0.3">
      <c r="A1101" s="44" t="s">
        <v>1505</v>
      </c>
      <c r="B1101" s="79" t="s">
        <v>1368</v>
      </c>
      <c r="C1101" s="47" t="s">
        <v>21</v>
      </c>
      <c r="D1101" s="6" t="s">
        <v>137</v>
      </c>
      <c r="E1101" s="6" t="s">
        <v>1514</v>
      </c>
      <c r="F1101" s="187" t="s">
        <v>1523</v>
      </c>
      <c r="G1101" s="185" t="s">
        <v>1427</v>
      </c>
      <c r="H1101" s="35">
        <f t="shared" si="0"/>
        <v>28950</v>
      </c>
      <c r="I1101" s="9" t="s">
        <v>21</v>
      </c>
      <c r="J1101" s="165" t="s">
        <v>1524</v>
      </c>
    </row>
    <row r="1102" spans="1:10" ht="30" hidden="1" customHeight="1" thickBot="1" x14ac:dyDescent="0.3">
      <c r="A1102" s="44" t="s">
        <v>1506</v>
      </c>
      <c r="B1102" s="79" t="s">
        <v>1368</v>
      </c>
      <c r="C1102" s="47" t="s">
        <v>21</v>
      </c>
      <c r="D1102" s="6" t="s">
        <v>137</v>
      </c>
      <c r="E1102" s="6" t="s">
        <v>1514</v>
      </c>
      <c r="F1102" s="187" t="s">
        <v>1525</v>
      </c>
      <c r="G1102" s="185" t="s">
        <v>1427</v>
      </c>
      <c r="H1102" s="35">
        <f t="shared" si="0"/>
        <v>28950</v>
      </c>
      <c r="I1102" s="9" t="s">
        <v>21</v>
      </c>
      <c r="J1102" s="165" t="s">
        <v>1524</v>
      </c>
    </row>
    <row r="1103" spans="1:10" ht="30" hidden="1" customHeight="1" thickBot="1" x14ac:dyDescent="0.3">
      <c r="A1103" s="44" t="s">
        <v>1507</v>
      </c>
      <c r="B1103" s="79" t="s">
        <v>1368</v>
      </c>
      <c r="C1103" s="47" t="s">
        <v>21</v>
      </c>
      <c r="D1103" s="6" t="s">
        <v>137</v>
      </c>
      <c r="E1103" s="6" t="s">
        <v>1527</v>
      </c>
      <c r="F1103" s="187" t="s">
        <v>1526</v>
      </c>
      <c r="G1103" s="185" t="s">
        <v>1427</v>
      </c>
      <c r="H1103" s="35">
        <f t="shared" si="0"/>
        <v>28950</v>
      </c>
      <c r="I1103" s="9" t="s">
        <v>21</v>
      </c>
      <c r="J1103" s="165" t="s">
        <v>1123</v>
      </c>
    </row>
    <row r="1104" spans="1:10" ht="30" hidden="1" customHeight="1" thickBot="1" x14ac:dyDescent="0.3">
      <c r="A1104" s="44" t="s">
        <v>1508</v>
      </c>
      <c r="B1104" s="79" t="s">
        <v>1368</v>
      </c>
      <c r="C1104" s="47" t="s">
        <v>21</v>
      </c>
      <c r="D1104" s="6" t="s">
        <v>137</v>
      </c>
      <c r="E1104" s="6" t="s">
        <v>1514</v>
      </c>
      <c r="F1104" s="187" t="s">
        <v>1528</v>
      </c>
      <c r="G1104" s="185" t="s">
        <v>1427</v>
      </c>
      <c r="H1104" s="35">
        <f t="shared" si="0"/>
        <v>28950</v>
      </c>
      <c r="I1104" s="9" t="s">
        <v>21</v>
      </c>
      <c r="J1104" s="165" t="s">
        <v>1529</v>
      </c>
    </row>
    <row r="1105" spans="1:10" ht="30" hidden="1" customHeight="1" thickBot="1" x14ac:dyDescent="0.3">
      <c r="A1105" s="44" t="s">
        <v>1509</v>
      </c>
      <c r="B1105" s="79" t="s">
        <v>1368</v>
      </c>
      <c r="C1105" s="47" t="s">
        <v>21</v>
      </c>
      <c r="D1105" s="6" t="s">
        <v>137</v>
      </c>
      <c r="E1105" s="6" t="s">
        <v>1514</v>
      </c>
      <c r="F1105" s="12" t="s">
        <v>21</v>
      </c>
      <c r="G1105" s="185" t="s">
        <v>1427</v>
      </c>
      <c r="H1105" s="35">
        <f t="shared" si="0"/>
        <v>28950</v>
      </c>
      <c r="I1105" s="9" t="s">
        <v>21</v>
      </c>
      <c r="J1105" s="165" t="s">
        <v>21</v>
      </c>
    </row>
    <row r="1106" spans="1:10" ht="30" hidden="1" customHeight="1" thickBot="1" x14ac:dyDescent="0.3">
      <c r="A1106" s="44" t="s">
        <v>1510</v>
      </c>
      <c r="B1106" s="42" t="s">
        <v>1368</v>
      </c>
      <c r="C1106" s="42" t="s">
        <v>21</v>
      </c>
      <c r="D1106" s="6" t="s">
        <v>137</v>
      </c>
      <c r="E1106" s="6" t="s">
        <v>1514</v>
      </c>
      <c r="F1106" s="26" t="s">
        <v>21</v>
      </c>
      <c r="G1106" s="6" t="s">
        <v>1427</v>
      </c>
      <c r="H1106" s="35">
        <f t="shared" si="0"/>
        <v>28950</v>
      </c>
      <c r="I1106" s="27" t="s">
        <v>21</v>
      </c>
      <c r="J1106" s="25" t="s">
        <v>21</v>
      </c>
    </row>
    <row r="1107" spans="1:10" ht="30" hidden="1" customHeight="1" thickBot="1" x14ac:dyDescent="0.3">
      <c r="A1107" s="42" t="s">
        <v>1218</v>
      </c>
      <c r="B1107" s="79" t="s">
        <v>1368</v>
      </c>
      <c r="C1107" s="47" t="s">
        <v>21</v>
      </c>
      <c r="D1107" s="6" t="s">
        <v>1110</v>
      </c>
      <c r="E1107" s="6" t="s">
        <v>1454</v>
      </c>
      <c r="F1107" s="12" t="s">
        <v>1219</v>
      </c>
      <c r="G1107" s="6" t="s">
        <v>1429</v>
      </c>
      <c r="H1107" s="35">
        <v>254986.3</v>
      </c>
      <c r="I1107" s="9">
        <v>44407</v>
      </c>
      <c r="J1107" s="25" t="s">
        <v>367</v>
      </c>
    </row>
    <row r="1108" spans="1:10" ht="30" hidden="1" customHeight="1" thickBot="1" x14ac:dyDescent="0.3">
      <c r="A1108" s="42" t="s">
        <v>1220</v>
      </c>
      <c r="B1108" s="79" t="s">
        <v>1368</v>
      </c>
      <c r="C1108" s="47" t="s">
        <v>21</v>
      </c>
      <c r="D1108" s="6" t="s">
        <v>1110</v>
      </c>
      <c r="E1108" s="6" t="s">
        <v>1454</v>
      </c>
      <c r="F1108" s="12" t="s">
        <v>1221</v>
      </c>
      <c r="G1108" s="6" t="s">
        <v>1429</v>
      </c>
      <c r="H1108" s="35">
        <v>254986.3</v>
      </c>
      <c r="I1108" s="9">
        <v>44407</v>
      </c>
      <c r="J1108" s="25" t="s">
        <v>367</v>
      </c>
    </row>
    <row r="1109" spans="1:10" ht="30" hidden="1" customHeight="1" thickBot="1" x14ac:dyDescent="0.3">
      <c r="A1109" s="42" t="s">
        <v>1211</v>
      </c>
      <c r="B1109" s="79" t="s">
        <v>1368</v>
      </c>
      <c r="C1109" s="47" t="s">
        <v>21</v>
      </c>
      <c r="D1109" s="6" t="s">
        <v>1110</v>
      </c>
      <c r="E1109" s="6" t="s">
        <v>1454</v>
      </c>
      <c r="F1109" s="12" t="s">
        <v>1212</v>
      </c>
      <c r="G1109" s="6" t="s">
        <v>1429</v>
      </c>
      <c r="H1109" s="35">
        <v>254986.3</v>
      </c>
      <c r="I1109" s="9">
        <v>44407</v>
      </c>
      <c r="J1109" s="25" t="s">
        <v>367</v>
      </c>
    </row>
    <row r="1110" spans="1:10" ht="30" hidden="1" customHeight="1" thickBot="1" x14ac:dyDescent="0.3">
      <c r="A1110" s="42" t="s">
        <v>1213</v>
      </c>
      <c r="B1110" s="79" t="s">
        <v>1368</v>
      </c>
      <c r="C1110" s="47" t="s">
        <v>21</v>
      </c>
      <c r="D1110" s="6" t="s">
        <v>1110</v>
      </c>
      <c r="E1110" s="6" t="s">
        <v>1454</v>
      </c>
      <c r="F1110" s="12" t="s">
        <v>1214</v>
      </c>
      <c r="G1110" s="6" t="s">
        <v>1429</v>
      </c>
      <c r="H1110" s="35">
        <v>254986.3</v>
      </c>
      <c r="I1110" s="9">
        <v>44407</v>
      </c>
      <c r="J1110" s="25" t="s">
        <v>367</v>
      </c>
    </row>
    <row r="1111" spans="1:10" ht="30" hidden="1" customHeight="1" thickBot="1" x14ac:dyDescent="0.3">
      <c r="A1111" s="42" t="s">
        <v>1215</v>
      </c>
      <c r="B1111" s="79" t="s">
        <v>1368</v>
      </c>
      <c r="C1111" s="47" t="s">
        <v>21</v>
      </c>
      <c r="D1111" s="6" t="s">
        <v>1110</v>
      </c>
      <c r="E1111" s="6" t="s">
        <v>1454</v>
      </c>
      <c r="F1111" s="12" t="s">
        <v>1216</v>
      </c>
      <c r="G1111" s="6" t="s">
        <v>1429</v>
      </c>
      <c r="H1111" s="35">
        <v>254986.3</v>
      </c>
      <c r="I1111" s="9">
        <v>44407</v>
      </c>
      <c r="J1111" s="25" t="s">
        <v>367</v>
      </c>
    </row>
    <row r="1112" spans="1:10" ht="30" hidden="1" customHeight="1" thickBot="1" x14ac:dyDescent="0.3">
      <c r="A1112" s="42" t="s">
        <v>1217</v>
      </c>
      <c r="B1112" s="79" t="s">
        <v>1368</v>
      </c>
      <c r="C1112" s="47" t="s">
        <v>21</v>
      </c>
      <c r="D1112" s="6" t="s">
        <v>1111</v>
      </c>
      <c r="E1112" s="6" t="s">
        <v>1454</v>
      </c>
      <c r="F1112" s="12" t="s">
        <v>1222</v>
      </c>
      <c r="G1112" s="6" t="s">
        <v>1429</v>
      </c>
      <c r="H1112" s="35">
        <v>179897.26</v>
      </c>
      <c r="I1112" s="9">
        <v>44407</v>
      </c>
      <c r="J1112" s="25" t="s">
        <v>367</v>
      </c>
    </row>
    <row r="1113" spans="1:10" ht="30" hidden="1" customHeight="1" thickBot="1" x14ac:dyDescent="0.3">
      <c r="A1113" s="42" t="s">
        <v>1223</v>
      </c>
      <c r="B1113" s="79" t="s">
        <v>1368</v>
      </c>
      <c r="C1113" s="47" t="s">
        <v>21</v>
      </c>
      <c r="D1113" s="6" t="s">
        <v>1111</v>
      </c>
      <c r="E1113" s="6" t="s">
        <v>1454</v>
      </c>
      <c r="F1113" s="12" t="s">
        <v>1224</v>
      </c>
      <c r="G1113" s="6" t="s">
        <v>1429</v>
      </c>
      <c r="H1113" s="35">
        <v>179897.26</v>
      </c>
      <c r="I1113" s="9">
        <v>44407</v>
      </c>
      <c r="J1113" s="25" t="s">
        <v>367</v>
      </c>
    </row>
    <row r="1114" spans="1:10" ht="30" hidden="1" customHeight="1" thickBot="1" x14ac:dyDescent="0.3">
      <c r="A1114" s="42" t="s">
        <v>1225</v>
      </c>
      <c r="B1114" s="79" t="s">
        <v>1368</v>
      </c>
      <c r="C1114" s="47" t="s">
        <v>21</v>
      </c>
      <c r="D1114" s="6" t="s">
        <v>1111</v>
      </c>
      <c r="E1114" s="6" t="s">
        <v>1454</v>
      </c>
      <c r="F1114" s="12" t="s">
        <v>1226</v>
      </c>
      <c r="G1114" s="6" t="s">
        <v>1429</v>
      </c>
      <c r="H1114" s="35">
        <v>179897.26</v>
      </c>
      <c r="I1114" s="9">
        <v>44407</v>
      </c>
      <c r="J1114" s="25" t="s">
        <v>367</v>
      </c>
    </row>
    <row r="1115" spans="1:10" ht="30" hidden="1" customHeight="1" thickBot="1" x14ac:dyDescent="0.3">
      <c r="A1115" s="42" t="s">
        <v>1227</v>
      </c>
      <c r="B1115" s="79" t="s">
        <v>1368</v>
      </c>
      <c r="C1115" s="47" t="s">
        <v>21</v>
      </c>
      <c r="D1115" s="6" t="s">
        <v>1111</v>
      </c>
      <c r="E1115" s="6" t="s">
        <v>1454</v>
      </c>
      <c r="F1115" s="12" t="s">
        <v>1228</v>
      </c>
      <c r="G1115" s="6" t="s">
        <v>1429</v>
      </c>
      <c r="H1115" s="35">
        <v>179897.26</v>
      </c>
      <c r="I1115" s="9">
        <v>44407</v>
      </c>
      <c r="J1115" s="25" t="s">
        <v>367</v>
      </c>
    </row>
    <row r="1116" spans="1:10" ht="30" hidden="1" customHeight="1" thickBot="1" x14ac:dyDescent="0.3">
      <c r="A1116" s="42" t="s">
        <v>1229</v>
      </c>
      <c r="B1116" s="79" t="s">
        <v>1368</v>
      </c>
      <c r="C1116" s="47" t="s">
        <v>21</v>
      </c>
      <c r="D1116" s="6" t="s">
        <v>1111</v>
      </c>
      <c r="E1116" s="6" t="s">
        <v>1454</v>
      </c>
      <c r="F1116" s="12" t="s">
        <v>1230</v>
      </c>
      <c r="G1116" s="6" t="s">
        <v>1429</v>
      </c>
      <c r="H1116" s="35">
        <v>179897.26</v>
      </c>
      <c r="I1116" s="9">
        <v>44407</v>
      </c>
      <c r="J1116" s="25" t="s">
        <v>367</v>
      </c>
    </row>
    <row r="1117" spans="1:10" ht="30" hidden="1" customHeight="1" thickBot="1" x14ac:dyDescent="0.3">
      <c r="A1117" s="42" t="s">
        <v>1231</v>
      </c>
      <c r="B1117" s="79" t="s">
        <v>1368</v>
      </c>
      <c r="C1117" s="47" t="s">
        <v>21</v>
      </c>
      <c r="D1117" s="6" t="s">
        <v>1111</v>
      </c>
      <c r="E1117" s="6" t="s">
        <v>1454</v>
      </c>
      <c r="F1117" s="12" t="s">
        <v>1232</v>
      </c>
      <c r="G1117" s="6" t="s">
        <v>1429</v>
      </c>
      <c r="H1117" s="35">
        <v>179897.26</v>
      </c>
      <c r="I1117" s="9">
        <v>44407</v>
      </c>
      <c r="J1117" s="25" t="s">
        <v>367</v>
      </c>
    </row>
    <row r="1118" spans="1:10" ht="30" hidden="1" customHeight="1" thickBot="1" x14ac:dyDescent="0.3">
      <c r="A1118" s="42" t="s">
        <v>1233</v>
      </c>
      <c r="B1118" s="79" t="s">
        <v>1368</v>
      </c>
      <c r="C1118" s="47" t="s">
        <v>21</v>
      </c>
      <c r="D1118" s="6" t="s">
        <v>1111</v>
      </c>
      <c r="E1118" s="6" t="s">
        <v>1454</v>
      </c>
      <c r="F1118" s="12" t="s">
        <v>1234</v>
      </c>
      <c r="G1118" s="6" t="s">
        <v>1429</v>
      </c>
      <c r="H1118" s="35">
        <v>179897.26</v>
      </c>
      <c r="I1118" s="9">
        <v>44407</v>
      </c>
      <c r="J1118" s="25" t="s">
        <v>367</v>
      </c>
    </row>
    <row r="1119" spans="1:10" ht="30" hidden="1" customHeight="1" thickBot="1" x14ac:dyDescent="0.3">
      <c r="A1119" s="42" t="s">
        <v>1235</v>
      </c>
      <c r="B1119" s="79" t="s">
        <v>1368</v>
      </c>
      <c r="C1119" s="47" t="s">
        <v>21</v>
      </c>
      <c r="D1119" s="6" t="s">
        <v>1111</v>
      </c>
      <c r="E1119" s="6" t="s">
        <v>1454</v>
      </c>
      <c r="F1119" s="12" t="s">
        <v>1236</v>
      </c>
      <c r="G1119" s="6" t="s">
        <v>1429</v>
      </c>
      <c r="H1119" s="35">
        <v>179897.26</v>
      </c>
      <c r="I1119" s="9">
        <v>44407</v>
      </c>
      <c r="J1119" s="25" t="s">
        <v>367</v>
      </c>
    </row>
    <row r="1120" spans="1:10" ht="30" hidden="1" customHeight="1" thickBot="1" x14ac:dyDescent="0.3">
      <c r="A1120" s="42" t="s">
        <v>1237</v>
      </c>
      <c r="B1120" s="79" t="s">
        <v>1368</v>
      </c>
      <c r="C1120" s="47" t="s">
        <v>21</v>
      </c>
      <c r="D1120" s="6" t="s">
        <v>1111</v>
      </c>
      <c r="E1120" s="6" t="s">
        <v>1454</v>
      </c>
      <c r="F1120" s="12" t="s">
        <v>1238</v>
      </c>
      <c r="G1120" s="6" t="s">
        <v>1429</v>
      </c>
      <c r="H1120" s="35">
        <v>179897.26</v>
      </c>
      <c r="I1120" s="9">
        <v>44407</v>
      </c>
      <c r="J1120" s="25" t="s">
        <v>367</v>
      </c>
    </row>
    <row r="1121" spans="1:10" ht="30" hidden="1" customHeight="1" thickBot="1" x14ac:dyDescent="0.3">
      <c r="A1121" s="42" t="s">
        <v>1239</v>
      </c>
      <c r="B1121" s="79" t="s">
        <v>1368</v>
      </c>
      <c r="C1121" s="47" t="s">
        <v>21</v>
      </c>
      <c r="D1121" s="6" t="s">
        <v>1111</v>
      </c>
      <c r="E1121" s="6" t="s">
        <v>1454</v>
      </c>
      <c r="F1121" s="12" t="s">
        <v>1240</v>
      </c>
      <c r="G1121" s="6" t="s">
        <v>1429</v>
      </c>
      <c r="H1121" s="35">
        <v>179897.26</v>
      </c>
      <c r="I1121" s="9">
        <v>44407</v>
      </c>
      <c r="J1121" s="25" t="s">
        <v>367</v>
      </c>
    </row>
    <row r="1122" spans="1:10" ht="30" hidden="1" customHeight="1" thickBot="1" x14ac:dyDescent="0.3">
      <c r="A1122" s="42" t="s">
        <v>1241</v>
      </c>
      <c r="B1122" s="79" t="s">
        <v>1368</v>
      </c>
      <c r="C1122" s="47" t="s">
        <v>21</v>
      </c>
      <c r="D1122" s="6" t="s">
        <v>1112</v>
      </c>
      <c r="E1122" s="6" t="s">
        <v>1454</v>
      </c>
      <c r="F1122" s="12" t="s">
        <v>1242</v>
      </c>
      <c r="G1122" s="6" t="s">
        <v>1429</v>
      </c>
      <c r="H1122" s="35">
        <v>215465.75</v>
      </c>
      <c r="I1122" s="9">
        <v>44407</v>
      </c>
      <c r="J1122" s="25" t="s">
        <v>367</v>
      </c>
    </row>
    <row r="1123" spans="1:10" ht="30" hidden="1" customHeight="1" thickBot="1" x14ac:dyDescent="0.3">
      <c r="A1123" s="42" t="s">
        <v>1243</v>
      </c>
      <c r="B1123" s="79" t="s">
        <v>1368</v>
      </c>
      <c r="C1123" s="47" t="s">
        <v>21</v>
      </c>
      <c r="D1123" s="6" t="s">
        <v>1112</v>
      </c>
      <c r="E1123" s="6" t="s">
        <v>1454</v>
      </c>
      <c r="F1123" s="12" t="s">
        <v>1244</v>
      </c>
      <c r="G1123" s="6" t="s">
        <v>1429</v>
      </c>
      <c r="H1123" s="35">
        <v>215465.75</v>
      </c>
      <c r="I1123" s="9">
        <v>44407</v>
      </c>
      <c r="J1123" s="25" t="s">
        <v>367</v>
      </c>
    </row>
    <row r="1124" spans="1:10" ht="30" hidden="1" customHeight="1" thickBot="1" x14ac:dyDescent="0.3">
      <c r="A1124" s="42" t="s">
        <v>1245</v>
      </c>
      <c r="B1124" s="79" t="s">
        <v>1368</v>
      </c>
      <c r="C1124" s="47" t="s">
        <v>21</v>
      </c>
      <c r="D1124" s="6" t="s">
        <v>1112</v>
      </c>
      <c r="E1124" s="6" t="s">
        <v>1454</v>
      </c>
      <c r="F1124" s="12" t="s">
        <v>1246</v>
      </c>
      <c r="G1124" s="6" t="s">
        <v>1429</v>
      </c>
      <c r="H1124" s="35">
        <v>215465.75</v>
      </c>
      <c r="I1124" s="9">
        <v>44407</v>
      </c>
      <c r="J1124" s="25" t="s">
        <v>367</v>
      </c>
    </row>
    <row r="1125" spans="1:10" ht="30" hidden="1" customHeight="1" thickBot="1" x14ac:dyDescent="0.3">
      <c r="A1125" s="42" t="s">
        <v>1247</v>
      </c>
      <c r="B1125" s="79" t="s">
        <v>1368</v>
      </c>
      <c r="C1125" s="47" t="s">
        <v>21</v>
      </c>
      <c r="D1125" s="6" t="s">
        <v>1112</v>
      </c>
      <c r="E1125" s="6" t="s">
        <v>1454</v>
      </c>
      <c r="F1125" s="12" t="s">
        <v>1248</v>
      </c>
      <c r="G1125" s="6" t="s">
        <v>1429</v>
      </c>
      <c r="H1125" s="35">
        <v>215465.75</v>
      </c>
      <c r="I1125" s="9">
        <v>44407</v>
      </c>
      <c r="J1125" s="25" t="s">
        <v>367</v>
      </c>
    </row>
    <row r="1126" spans="1:10" ht="30" hidden="1" customHeight="1" thickBot="1" x14ac:dyDescent="0.3">
      <c r="A1126" s="42" t="s">
        <v>1249</v>
      </c>
      <c r="B1126" s="79" t="s">
        <v>1368</v>
      </c>
      <c r="C1126" s="47" t="s">
        <v>21</v>
      </c>
      <c r="D1126" s="6" t="s">
        <v>1112</v>
      </c>
      <c r="E1126" s="6" t="s">
        <v>1454</v>
      </c>
      <c r="F1126" s="12" t="s">
        <v>1250</v>
      </c>
      <c r="G1126" s="6" t="s">
        <v>1429</v>
      </c>
      <c r="H1126" s="35">
        <v>215465.75</v>
      </c>
      <c r="I1126" s="9">
        <v>44407</v>
      </c>
      <c r="J1126" s="25" t="s">
        <v>367</v>
      </c>
    </row>
    <row r="1127" spans="1:10" ht="30" hidden="1" customHeight="1" thickBot="1" x14ac:dyDescent="0.3">
      <c r="A1127" s="42" t="s">
        <v>1251</v>
      </c>
      <c r="B1127" s="79" t="s">
        <v>1368</v>
      </c>
      <c r="C1127" s="47" t="s">
        <v>21</v>
      </c>
      <c r="D1127" s="6" t="s">
        <v>1112</v>
      </c>
      <c r="E1127" s="6" t="s">
        <v>1454</v>
      </c>
      <c r="F1127" s="12" t="s">
        <v>1252</v>
      </c>
      <c r="G1127" s="6" t="s">
        <v>1429</v>
      </c>
      <c r="H1127" s="35">
        <v>215465.75</v>
      </c>
      <c r="I1127" s="9">
        <v>44407</v>
      </c>
      <c r="J1127" s="25" t="s">
        <v>367</v>
      </c>
    </row>
    <row r="1128" spans="1:10" ht="30" hidden="1" customHeight="1" thickBot="1" x14ac:dyDescent="0.3">
      <c r="A1128" s="42" t="s">
        <v>1253</v>
      </c>
      <c r="B1128" s="79" t="s">
        <v>1368</v>
      </c>
      <c r="C1128" s="47" t="s">
        <v>21</v>
      </c>
      <c r="D1128" s="6" t="s">
        <v>1112</v>
      </c>
      <c r="E1128" s="6" t="s">
        <v>1454</v>
      </c>
      <c r="F1128" s="12" t="s">
        <v>1254</v>
      </c>
      <c r="G1128" s="6" t="s">
        <v>1429</v>
      </c>
      <c r="H1128" s="35">
        <v>215465.75</v>
      </c>
      <c r="I1128" s="9">
        <v>44407</v>
      </c>
      <c r="J1128" s="25" t="s">
        <v>367</v>
      </c>
    </row>
    <row r="1129" spans="1:10" ht="30" hidden="1" customHeight="1" thickBot="1" x14ac:dyDescent="0.3">
      <c r="A1129" s="42" t="s">
        <v>1255</v>
      </c>
      <c r="B1129" s="79" t="s">
        <v>1368</v>
      </c>
      <c r="C1129" s="47" t="s">
        <v>21</v>
      </c>
      <c r="D1129" s="6" t="s">
        <v>1112</v>
      </c>
      <c r="E1129" s="6" t="s">
        <v>1454</v>
      </c>
      <c r="F1129" s="12" t="s">
        <v>1256</v>
      </c>
      <c r="G1129" s="6" t="s">
        <v>1429</v>
      </c>
      <c r="H1129" s="35">
        <v>215465.75</v>
      </c>
      <c r="I1129" s="9">
        <v>44407</v>
      </c>
      <c r="J1129" s="25" t="s">
        <v>367</v>
      </c>
    </row>
    <row r="1130" spans="1:10" ht="30" hidden="1" customHeight="1" thickBot="1" x14ac:dyDescent="0.3">
      <c r="A1130" s="42" t="s">
        <v>1257</v>
      </c>
      <c r="B1130" s="79" t="s">
        <v>1368</v>
      </c>
      <c r="C1130" s="47" t="s">
        <v>21</v>
      </c>
      <c r="D1130" s="6" t="s">
        <v>1112</v>
      </c>
      <c r="E1130" s="6" t="s">
        <v>1454</v>
      </c>
      <c r="F1130" s="12" t="s">
        <v>1258</v>
      </c>
      <c r="G1130" s="6" t="s">
        <v>1429</v>
      </c>
      <c r="H1130" s="35">
        <v>215465.75</v>
      </c>
      <c r="I1130" s="9">
        <v>44407</v>
      </c>
      <c r="J1130" s="25" t="s">
        <v>367</v>
      </c>
    </row>
    <row r="1131" spans="1:10" ht="30" hidden="1" customHeight="1" thickBot="1" x14ac:dyDescent="0.3">
      <c r="A1131" s="42" t="s">
        <v>1259</v>
      </c>
      <c r="B1131" s="79" t="s">
        <v>1368</v>
      </c>
      <c r="C1131" s="47" t="s">
        <v>21</v>
      </c>
      <c r="D1131" s="6" t="s">
        <v>1112</v>
      </c>
      <c r="E1131" s="6" t="s">
        <v>1454</v>
      </c>
      <c r="F1131" s="12" t="s">
        <v>1260</v>
      </c>
      <c r="G1131" s="6" t="s">
        <v>1429</v>
      </c>
      <c r="H1131" s="35">
        <v>215465.75</v>
      </c>
      <c r="I1131" s="9">
        <v>44407</v>
      </c>
      <c r="J1131" s="25" t="s">
        <v>367</v>
      </c>
    </row>
    <row r="1132" spans="1:10" ht="30" hidden="1" customHeight="1" thickBot="1" x14ac:dyDescent="0.3">
      <c r="A1132" s="49"/>
      <c r="B1132" s="166"/>
      <c r="C1132" s="45"/>
      <c r="D1132" s="1"/>
      <c r="E1132" s="11"/>
      <c r="F1132" s="28"/>
      <c r="G1132" s="1"/>
      <c r="H1132" s="34"/>
      <c r="I1132" s="30"/>
      <c r="J1132" s="177"/>
    </row>
    <row r="1133" spans="1:10" ht="30" hidden="1" customHeight="1" thickBot="1" x14ac:dyDescent="0.3">
      <c r="A1133" s="49"/>
      <c r="B1133" s="166"/>
      <c r="C1133" s="45"/>
      <c r="D1133" s="1"/>
      <c r="E1133" s="11"/>
      <c r="F1133" s="28"/>
      <c r="G1133" s="11"/>
      <c r="H1133" s="207"/>
      <c r="I1133" s="30"/>
      <c r="J1133" s="178"/>
    </row>
    <row r="1134" spans="1:10" ht="30" customHeight="1" thickBot="1" x14ac:dyDescent="0.3">
      <c r="C1134" s="46"/>
      <c r="D1134" s="11"/>
      <c r="E1134" s="11"/>
      <c r="F1134" s="28"/>
      <c r="G1134" s="87" t="s">
        <v>647</v>
      </c>
      <c r="H1134" s="209">
        <f>SUBTOTAL(109,H4:H1133)</f>
        <v>3045350</v>
      </c>
      <c r="I1134" s="208"/>
      <c r="J1134" s="177"/>
    </row>
    <row r="1135" spans="1:10" ht="30" customHeight="1" x14ac:dyDescent="0.25">
      <c r="C1135" s="45"/>
      <c r="G1135" s="1"/>
      <c r="H1135" s="2"/>
      <c r="I1135" s="30"/>
      <c r="J1135" s="29"/>
    </row>
    <row r="1136" spans="1:10" ht="30" customHeight="1" x14ac:dyDescent="0.25">
      <c r="C1136" s="45"/>
      <c r="D1136" s="23" t="s">
        <v>1081</v>
      </c>
      <c r="E1136" s="11"/>
      <c r="F1136" s="24" t="s">
        <v>1082</v>
      </c>
      <c r="G1136" s="1"/>
      <c r="H1136" s="184"/>
      <c r="I1136" s="30"/>
      <c r="J1136" s="39" t="s">
        <v>1119</v>
      </c>
    </row>
    <row r="1137" spans="3:10" ht="30" customHeight="1" x14ac:dyDescent="0.25">
      <c r="C1137" s="45"/>
      <c r="D1137" s="22" t="s">
        <v>1083</v>
      </c>
      <c r="E1137" s="21"/>
      <c r="F1137" s="21" t="s">
        <v>1103</v>
      </c>
      <c r="G1137" s="1"/>
      <c r="H1137" s="184"/>
      <c r="I1137" s="30"/>
      <c r="J1137" s="29"/>
    </row>
    <row r="1138" spans="3:10" ht="30" customHeight="1" x14ac:dyDescent="0.25">
      <c r="C1138" s="45"/>
      <c r="D1138" s="1"/>
      <c r="E1138" s="11"/>
      <c r="F1138" s="28"/>
      <c r="G1138" s="1"/>
      <c r="H1138" s="184"/>
      <c r="I1138" s="30"/>
      <c r="J1138" s="29"/>
    </row>
    <row r="1139" spans="3:10" ht="30" customHeight="1" x14ac:dyDescent="0.25">
      <c r="C1139" s="45"/>
      <c r="D1139" s="1"/>
      <c r="E1139" s="11"/>
      <c r="F1139" s="28"/>
      <c r="G1139" s="1"/>
      <c r="H1139" s="184"/>
      <c r="I1139" s="30"/>
      <c r="J1139" s="29"/>
    </row>
    <row r="1140" spans="3:10" ht="30" customHeight="1" x14ac:dyDescent="0.25">
      <c r="C1140" s="45"/>
      <c r="D1140" s="1"/>
      <c r="E1140" s="11"/>
      <c r="F1140" s="28"/>
      <c r="G1140" s="1"/>
      <c r="H1140" s="184"/>
      <c r="I1140" s="30"/>
      <c r="J1140" s="29"/>
    </row>
    <row r="1141" spans="3:10" ht="30" customHeight="1" x14ac:dyDescent="0.25">
      <c r="C1141" s="45"/>
      <c r="G1141" s="1"/>
      <c r="H1141" s="184"/>
      <c r="I1141" s="30"/>
      <c r="J1141" s="29"/>
    </row>
    <row r="1143" spans="3:10" ht="30" customHeight="1" x14ac:dyDescent="0.25">
      <c r="D1143" s="1"/>
      <c r="E1143" s="11"/>
      <c r="F1143" s="28"/>
    </row>
  </sheetData>
  <autoFilter ref="A3:B3" xr:uid="{00000000-0001-0000-0000-000000000000}"/>
  <mergeCells count="2">
    <mergeCell ref="C2:J2"/>
    <mergeCell ref="C1:J1"/>
  </mergeCells>
  <phoneticPr fontId="0" type="noConversion"/>
  <dataValidations count="6">
    <dataValidation allowBlank="1" showInputMessage="1" showErrorMessage="1" prompt="Escriba el nombre en esta columna debajo de este encabezado." sqref="D3:F3" xr:uid="{00000000-0002-0000-0000-000002000000}"/>
    <dataValidation allowBlank="1" showInputMessage="1" showErrorMessage="1" prompt="Escriba la descripción en esta columna debajo de este encabezado." sqref="G3" xr:uid="{00000000-0002-0000-0000-000003000000}"/>
    <dataValidation allowBlank="1" showInputMessage="1" showErrorMessage="1" prompt="Escriba el nivel de reposición en esta columna debajo de este encabezado." sqref="H3" xr:uid="{00000000-0002-0000-0000-000006000000}"/>
    <dataValidation allowBlank="1" showInputMessage="1" showErrorMessage="1" prompt="Escriba el Id. de inventario en esta columna debajo de este encabezado. Use los filtros del encabezado para buscar entradas específicas." sqref="A3:C3" xr:uid="{00000000-0002-0000-0000-000001000000}"/>
    <dataValidation allowBlank="1" showInputMessage="1" showErrorMessage="1" prompt="Escriba el tiempo de reposición en días en esta columna debajo de este encabezado." sqref="I3:J3" xr:uid="{00000000-0002-0000-0000-000007000000}"/>
    <dataValidation allowBlank="1" showInputMessage="1" showErrorMessage="1" prompt="Cree una lista de inventario en esta hoja de cálculo. El título de esta hoja de cálculo se encuentra en esta celda. Escriba los detalles en la tabla siguiente." sqref="C1:J2" xr:uid="{00000000-0002-0000-0000-000000000000}"/>
  </dataValidations>
  <printOptions horizontalCentered="1"/>
  <pageMargins left="0.7" right="0.7" top="0.75" bottom="0.75" header="0.3" footer="0.3"/>
  <pageSetup paperSize="9" scale="29" fitToHeight="0" orientation="landscape" r:id="rId1"/>
  <headerFooter differentFirst="1" alignWithMargins="0">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CF0BB-9980-4793-B7A5-69B83FF06075}">
  <sheetPr>
    <pageSetUpPr fitToPage="1"/>
  </sheetPr>
  <dimension ref="A1:J985"/>
  <sheetViews>
    <sheetView topLeftCell="C1" zoomScale="70" zoomScaleNormal="70" workbookViewId="0">
      <selection activeCell="I885" sqref="I885"/>
    </sheetView>
  </sheetViews>
  <sheetFormatPr baseColWidth="10" defaultColWidth="9" defaultRowHeight="30" customHeight="1" x14ac:dyDescent="0.3"/>
  <cols>
    <col min="1" max="2" width="19.69921875" style="156" customWidth="1"/>
    <col min="3" max="3" width="17" style="109" customWidth="1"/>
    <col min="4" max="4" width="81" style="109" customWidth="1"/>
    <col min="5" max="5" width="40.19921875" style="143" bestFit="1" customWidth="1"/>
    <col min="6" max="6" width="32.796875" style="143" customWidth="1"/>
    <col min="7" max="7" width="26.796875" style="143" bestFit="1" customWidth="1"/>
    <col min="8" max="8" width="22.5" style="157" bestFit="1" customWidth="1"/>
    <col min="9" max="9" width="24" style="114" bestFit="1" customWidth="1"/>
    <col min="10" max="10" width="74.796875" style="109" customWidth="1"/>
    <col min="11" max="16384" width="9" style="109"/>
  </cols>
  <sheetData>
    <row r="1" spans="1:10" ht="28.5" customHeight="1" x14ac:dyDescent="0.3">
      <c r="A1" s="218" t="s">
        <v>1426</v>
      </c>
      <c r="B1" s="218"/>
      <c r="C1" s="218"/>
      <c r="D1" s="218"/>
      <c r="E1" s="218"/>
      <c r="F1" s="218"/>
      <c r="G1" s="218"/>
      <c r="H1" s="219"/>
      <c r="I1" s="218"/>
      <c r="J1" s="108"/>
    </row>
    <row r="2" spans="1:10" ht="28.5" customHeight="1" x14ac:dyDescent="0.3">
      <c r="A2" s="220"/>
      <c r="B2" s="220"/>
      <c r="C2" s="220"/>
      <c r="D2" s="220"/>
      <c r="E2" s="220"/>
      <c r="F2" s="220"/>
      <c r="G2" s="220"/>
      <c r="H2" s="221"/>
      <c r="I2" s="220"/>
      <c r="J2" s="108"/>
    </row>
    <row r="3" spans="1:10" s="158" customFormat="1" ht="42" customHeight="1" x14ac:dyDescent="0.3">
      <c r="A3" s="110" t="s">
        <v>1126</v>
      </c>
      <c r="B3" s="110" t="s">
        <v>1367</v>
      </c>
      <c r="C3" s="110" t="s">
        <v>70</v>
      </c>
      <c r="D3" s="111" t="s">
        <v>0</v>
      </c>
      <c r="E3" s="111" t="s">
        <v>4</v>
      </c>
      <c r="F3" s="111" t="s">
        <v>1125</v>
      </c>
      <c r="G3" s="111" t="s">
        <v>1430</v>
      </c>
      <c r="H3" s="112" t="s">
        <v>1300</v>
      </c>
      <c r="I3" s="111" t="s">
        <v>6</v>
      </c>
      <c r="J3" s="113" t="s">
        <v>5</v>
      </c>
    </row>
    <row r="4" spans="1:10" ht="30" hidden="1" customHeight="1" x14ac:dyDescent="0.3">
      <c r="A4" s="115"/>
      <c r="B4" s="115"/>
      <c r="C4" s="115"/>
      <c r="D4" s="115" t="s">
        <v>771</v>
      </c>
      <c r="E4" s="115" t="s">
        <v>772</v>
      </c>
      <c r="F4" s="116" t="s">
        <v>773</v>
      </c>
      <c r="G4" s="117" t="s">
        <v>11</v>
      </c>
      <c r="H4" s="119">
        <v>93456</v>
      </c>
      <c r="I4" s="120">
        <v>42508</v>
      </c>
      <c r="J4" s="118" t="s">
        <v>774</v>
      </c>
    </row>
    <row r="5" spans="1:10" ht="30" hidden="1" customHeight="1" x14ac:dyDescent="0.3">
      <c r="A5" s="115"/>
      <c r="B5" s="115"/>
      <c r="C5" s="115"/>
      <c r="D5" s="115" t="s">
        <v>769</v>
      </c>
      <c r="E5" s="115" t="s">
        <v>770</v>
      </c>
      <c r="F5" s="116" t="s">
        <v>768</v>
      </c>
      <c r="G5" s="117" t="s">
        <v>11</v>
      </c>
      <c r="H5" s="119">
        <v>2550951.46</v>
      </c>
      <c r="I5" s="120">
        <v>42721</v>
      </c>
      <c r="J5" s="118" t="s">
        <v>665</v>
      </c>
    </row>
    <row r="6" spans="1:10" ht="30" hidden="1" customHeight="1" x14ac:dyDescent="0.3">
      <c r="A6" s="115"/>
      <c r="B6" s="115"/>
      <c r="C6" s="115"/>
      <c r="D6" s="115" t="s">
        <v>760</v>
      </c>
      <c r="E6" s="115" t="s">
        <v>761</v>
      </c>
      <c r="F6" s="116" t="s">
        <v>731</v>
      </c>
      <c r="G6" s="117" t="s">
        <v>11</v>
      </c>
      <c r="H6" s="119">
        <v>36521</v>
      </c>
      <c r="I6" s="120">
        <v>42777</v>
      </c>
      <c r="J6" s="118" t="s">
        <v>593</v>
      </c>
    </row>
    <row r="7" spans="1:10" ht="30" hidden="1" customHeight="1" x14ac:dyDescent="0.3">
      <c r="A7" s="115"/>
      <c r="B7" s="115"/>
      <c r="C7" s="115"/>
      <c r="D7" s="115" t="s">
        <v>760</v>
      </c>
      <c r="E7" s="115" t="s">
        <v>761</v>
      </c>
      <c r="F7" s="115" t="s">
        <v>762</v>
      </c>
      <c r="G7" s="117" t="s">
        <v>11</v>
      </c>
      <c r="H7" s="119">
        <v>36521</v>
      </c>
      <c r="I7" s="120">
        <v>42777</v>
      </c>
      <c r="J7" s="118" t="s">
        <v>593</v>
      </c>
    </row>
    <row r="8" spans="1:10" ht="30" hidden="1" customHeight="1" x14ac:dyDescent="0.3">
      <c r="A8" s="115"/>
      <c r="B8" s="115"/>
      <c r="C8" s="115"/>
      <c r="D8" s="115" t="s">
        <v>225</v>
      </c>
      <c r="E8" s="115" t="s">
        <v>763</v>
      </c>
      <c r="F8" s="116" t="s">
        <v>729</v>
      </c>
      <c r="G8" s="117" t="s">
        <v>11</v>
      </c>
      <c r="H8" s="119">
        <v>16166</v>
      </c>
      <c r="I8" s="120">
        <v>42777</v>
      </c>
      <c r="J8" s="118" t="s">
        <v>593</v>
      </c>
    </row>
    <row r="9" spans="1:10" ht="30" hidden="1" customHeight="1" x14ac:dyDescent="0.3">
      <c r="A9" s="115"/>
      <c r="B9" s="115"/>
      <c r="C9" s="115"/>
      <c r="D9" s="115" t="s">
        <v>225</v>
      </c>
      <c r="E9" s="115" t="s">
        <v>763</v>
      </c>
      <c r="F9" s="116" t="s">
        <v>764</v>
      </c>
      <c r="G9" s="117" t="s">
        <v>11</v>
      </c>
      <c r="H9" s="119">
        <v>16166</v>
      </c>
      <c r="I9" s="120">
        <v>42777</v>
      </c>
      <c r="J9" s="118" t="s">
        <v>593</v>
      </c>
    </row>
    <row r="10" spans="1:10" ht="30" hidden="1" customHeight="1" x14ac:dyDescent="0.3">
      <c r="A10" s="115"/>
      <c r="B10" s="115"/>
      <c r="C10" s="115"/>
      <c r="D10" s="115" t="s">
        <v>765</v>
      </c>
      <c r="E10" s="115" t="s">
        <v>766</v>
      </c>
      <c r="F10" s="116" t="s">
        <v>767</v>
      </c>
      <c r="G10" s="117" t="s">
        <v>11</v>
      </c>
      <c r="H10" s="119">
        <v>52982</v>
      </c>
      <c r="I10" s="120">
        <v>42777</v>
      </c>
      <c r="J10" s="118" t="s">
        <v>593</v>
      </c>
    </row>
    <row r="11" spans="1:10" ht="30" hidden="1" customHeight="1" x14ac:dyDescent="0.3">
      <c r="A11" s="115"/>
      <c r="B11" s="115"/>
      <c r="C11" s="115"/>
      <c r="D11" s="115" t="s">
        <v>456</v>
      </c>
      <c r="E11" s="115" t="s">
        <v>759</v>
      </c>
      <c r="F11" s="116" t="s">
        <v>21</v>
      </c>
      <c r="G11" s="117" t="s">
        <v>11</v>
      </c>
      <c r="H11" s="119">
        <v>10030</v>
      </c>
      <c r="I11" s="120">
        <v>42811</v>
      </c>
      <c r="J11" s="118" t="s">
        <v>594</v>
      </c>
    </row>
    <row r="12" spans="1:10" ht="30" hidden="1" customHeight="1" x14ac:dyDescent="0.3">
      <c r="A12" s="115"/>
      <c r="B12" s="115"/>
      <c r="C12" s="115"/>
      <c r="D12" s="115" t="s">
        <v>456</v>
      </c>
      <c r="E12" s="115" t="s">
        <v>759</v>
      </c>
      <c r="F12" s="116" t="s">
        <v>21</v>
      </c>
      <c r="G12" s="117" t="s">
        <v>11</v>
      </c>
      <c r="H12" s="119">
        <v>10030</v>
      </c>
      <c r="I12" s="120">
        <v>42811</v>
      </c>
      <c r="J12" s="118" t="s">
        <v>594</v>
      </c>
    </row>
    <row r="13" spans="1:10" ht="30" hidden="1" customHeight="1" x14ac:dyDescent="0.3">
      <c r="A13" s="115"/>
      <c r="B13" s="115"/>
      <c r="C13" s="115"/>
      <c r="D13" s="115" t="s">
        <v>456</v>
      </c>
      <c r="E13" s="115" t="s">
        <v>759</v>
      </c>
      <c r="F13" s="116" t="s">
        <v>21</v>
      </c>
      <c r="G13" s="117" t="s">
        <v>11</v>
      </c>
      <c r="H13" s="119">
        <v>10030</v>
      </c>
      <c r="I13" s="120">
        <v>42811</v>
      </c>
      <c r="J13" s="118" t="s">
        <v>594</v>
      </c>
    </row>
    <row r="14" spans="1:10" ht="30" hidden="1" customHeight="1" x14ac:dyDescent="0.3">
      <c r="A14" s="115"/>
      <c r="B14" s="115"/>
      <c r="C14" s="115"/>
      <c r="D14" s="115" t="s">
        <v>456</v>
      </c>
      <c r="E14" s="115" t="s">
        <v>759</v>
      </c>
      <c r="F14" s="116" t="s">
        <v>21</v>
      </c>
      <c r="G14" s="117" t="s">
        <v>11</v>
      </c>
      <c r="H14" s="119">
        <v>10030</v>
      </c>
      <c r="I14" s="120">
        <v>42811</v>
      </c>
      <c r="J14" s="118" t="s">
        <v>594</v>
      </c>
    </row>
    <row r="15" spans="1:10" ht="30" hidden="1" customHeight="1" x14ac:dyDescent="0.3">
      <c r="A15" s="115"/>
      <c r="B15" s="115"/>
      <c r="C15" s="115"/>
      <c r="D15" s="115" t="s">
        <v>456</v>
      </c>
      <c r="E15" s="115" t="s">
        <v>759</v>
      </c>
      <c r="F15" s="116" t="s">
        <v>21</v>
      </c>
      <c r="G15" s="117" t="s">
        <v>11</v>
      </c>
      <c r="H15" s="119">
        <v>10030</v>
      </c>
      <c r="I15" s="120">
        <v>42811</v>
      </c>
      <c r="J15" s="118" t="s">
        <v>594</v>
      </c>
    </row>
    <row r="16" spans="1:10" ht="30" hidden="1" customHeight="1" x14ac:dyDescent="0.3">
      <c r="A16" s="115"/>
      <c r="B16" s="115"/>
      <c r="C16" s="115"/>
      <c r="D16" s="115" t="s">
        <v>456</v>
      </c>
      <c r="E16" s="115" t="s">
        <v>759</v>
      </c>
      <c r="F16" s="116" t="s">
        <v>21</v>
      </c>
      <c r="G16" s="117" t="s">
        <v>11</v>
      </c>
      <c r="H16" s="119">
        <v>10030</v>
      </c>
      <c r="I16" s="120">
        <v>42811</v>
      </c>
      <c r="J16" s="118" t="s">
        <v>594</v>
      </c>
    </row>
    <row r="17" spans="1:10" ht="30" hidden="1" customHeight="1" x14ac:dyDescent="0.3">
      <c r="A17" s="115"/>
      <c r="B17" s="115"/>
      <c r="C17" s="115"/>
      <c r="D17" s="115" t="s">
        <v>456</v>
      </c>
      <c r="E17" s="115" t="s">
        <v>759</v>
      </c>
      <c r="F17" s="116" t="s">
        <v>21</v>
      </c>
      <c r="G17" s="117" t="s">
        <v>11</v>
      </c>
      <c r="H17" s="119">
        <v>10030</v>
      </c>
      <c r="I17" s="120">
        <v>42811</v>
      </c>
      <c r="J17" s="118" t="s">
        <v>594</v>
      </c>
    </row>
    <row r="18" spans="1:10" ht="30" hidden="1" customHeight="1" x14ac:dyDescent="0.3">
      <c r="A18" s="115"/>
      <c r="B18" s="115"/>
      <c r="C18" s="115"/>
      <c r="D18" s="115" t="s">
        <v>456</v>
      </c>
      <c r="E18" s="115" t="s">
        <v>759</v>
      </c>
      <c r="F18" s="116" t="s">
        <v>21</v>
      </c>
      <c r="G18" s="117" t="s">
        <v>11</v>
      </c>
      <c r="H18" s="119">
        <v>10030</v>
      </c>
      <c r="I18" s="120">
        <v>42811</v>
      </c>
      <c r="J18" s="118" t="s">
        <v>594</v>
      </c>
    </row>
    <row r="19" spans="1:10" ht="30" hidden="1" customHeight="1" x14ac:dyDescent="0.3">
      <c r="A19" s="115"/>
      <c r="B19" s="115"/>
      <c r="C19" s="115"/>
      <c r="D19" s="115" t="s">
        <v>456</v>
      </c>
      <c r="E19" s="115" t="s">
        <v>759</v>
      </c>
      <c r="F19" s="116" t="s">
        <v>21</v>
      </c>
      <c r="G19" s="117" t="s">
        <v>11</v>
      </c>
      <c r="H19" s="119">
        <v>10030</v>
      </c>
      <c r="I19" s="120">
        <v>42811</v>
      </c>
      <c r="J19" s="118" t="s">
        <v>594</v>
      </c>
    </row>
    <row r="20" spans="1:10" ht="30" hidden="1" customHeight="1" x14ac:dyDescent="0.3">
      <c r="A20" s="115"/>
      <c r="B20" s="115"/>
      <c r="C20" s="115"/>
      <c r="D20" s="115" t="s">
        <v>456</v>
      </c>
      <c r="E20" s="115" t="s">
        <v>759</v>
      </c>
      <c r="F20" s="116" t="s">
        <v>21</v>
      </c>
      <c r="G20" s="117" t="s">
        <v>11</v>
      </c>
      <c r="H20" s="119">
        <v>10030</v>
      </c>
      <c r="I20" s="120">
        <v>42811</v>
      </c>
      <c r="J20" s="118" t="s">
        <v>594</v>
      </c>
    </row>
    <row r="21" spans="1:10" ht="30" hidden="1" customHeight="1" x14ac:dyDescent="0.3">
      <c r="A21" s="115"/>
      <c r="B21" s="115"/>
      <c r="C21" s="115"/>
      <c r="D21" s="115" t="s">
        <v>456</v>
      </c>
      <c r="E21" s="115" t="s">
        <v>759</v>
      </c>
      <c r="F21" s="116" t="s">
        <v>21</v>
      </c>
      <c r="G21" s="117" t="s">
        <v>11</v>
      </c>
      <c r="H21" s="119">
        <v>10030</v>
      </c>
      <c r="I21" s="120">
        <v>42811</v>
      </c>
      <c r="J21" s="118" t="s">
        <v>594</v>
      </c>
    </row>
    <row r="22" spans="1:10" ht="30" hidden="1" customHeight="1" x14ac:dyDescent="0.3">
      <c r="A22" s="115"/>
      <c r="B22" s="115"/>
      <c r="C22" s="115"/>
      <c r="D22" s="115" t="s">
        <v>456</v>
      </c>
      <c r="E22" s="115" t="s">
        <v>759</v>
      </c>
      <c r="F22" s="116" t="s">
        <v>21</v>
      </c>
      <c r="G22" s="117" t="s">
        <v>11</v>
      </c>
      <c r="H22" s="119">
        <v>10030</v>
      </c>
      <c r="I22" s="120">
        <v>42811</v>
      </c>
      <c r="J22" s="118" t="s">
        <v>594</v>
      </c>
    </row>
    <row r="23" spans="1:10" ht="30" hidden="1" customHeight="1" x14ac:dyDescent="0.3">
      <c r="A23" s="115"/>
      <c r="B23" s="115"/>
      <c r="C23" s="115"/>
      <c r="D23" s="115" t="s">
        <v>456</v>
      </c>
      <c r="E23" s="115" t="s">
        <v>759</v>
      </c>
      <c r="F23" s="116" t="s">
        <v>21</v>
      </c>
      <c r="G23" s="117" t="s">
        <v>11</v>
      </c>
      <c r="H23" s="119">
        <v>10030</v>
      </c>
      <c r="I23" s="120">
        <v>42811</v>
      </c>
      <c r="J23" s="118" t="s">
        <v>594</v>
      </c>
    </row>
    <row r="24" spans="1:10" ht="30" hidden="1" customHeight="1" x14ac:dyDescent="0.3">
      <c r="A24" s="115"/>
      <c r="B24" s="115"/>
      <c r="C24" s="115"/>
      <c r="D24" s="115" t="s">
        <v>456</v>
      </c>
      <c r="E24" s="115" t="s">
        <v>759</v>
      </c>
      <c r="F24" s="116" t="s">
        <v>21</v>
      </c>
      <c r="G24" s="117" t="s">
        <v>11</v>
      </c>
      <c r="H24" s="119">
        <v>10030</v>
      </c>
      <c r="I24" s="120">
        <v>42811</v>
      </c>
      <c r="J24" s="118" t="s">
        <v>594</v>
      </c>
    </row>
    <row r="25" spans="1:10" ht="30" hidden="1" customHeight="1" x14ac:dyDescent="0.3">
      <c r="A25" s="115"/>
      <c r="B25" s="115"/>
      <c r="C25" s="115"/>
      <c r="D25" s="115" t="s">
        <v>456</v>
      </c>
      <c r="E25" s="115" t="s">
        <v>759</v>
      </c>
      <c r="F25" s="116" t="s">
        <v>21</v>
      </c>
      <c r="G25" s="117" t="s">
        <v>11</v>
      </c>
      <c r="H25" s="119">
        <v>10030</v>
      </c>
      <c r="I25" s="120">
        <v>42811</v>
      </c>
      <c r="J25" s="118" t="s">
        <v>594</v>
      </c>
    </row>
    <row r="26" spans="1:10" ht="30" hidden="1" customHeight="1" x14ac:dyDescent="0.3">
      <c r="A26" s="115"/>
      <c r="B26" s="115"/>
      <c r="C26" s="115"/>
      <c r="D26" s="115" t="s">
        <v>456</v>
      </c>
      <c r="E26" s="115" t="s">
        <v>759</v>
      </c>
      <c r="F26" s="116" t="s">
        <v>21</v>
      </c>
      <c r="G26" s="117" t="s">
        <v>11</v>
      </c>
      <c r="H26" s="119">
        <v>10030</v>
      </c>
      <c r="I26" s="120">
        <v>42811</v>
      </c>
      <c r="J26" s="118" t="s">
        <v>594</v>
      </c>
    </row>
    <row r="27" spans="1:10" ht="30" hidden="1" customHeight="1" x14ac:dyDescent="0.3">
      <c r="A27" s="115"/>
      <c r="B27" s="115"/>
      <c r="C27" s="115"/>
      <c r="D27" s="115" t="s">
        <v>456</v>
      </c>
      <c r="E27" s="115" t="s">
        <v>759</v>
      </c>
      <c r="F27" s="116" t="s">
        <v>21</v>
      </c>
      <c r="G27" s="117" t="s">
        <v>11</v>
      </c>
      <c r="H27" s="119">
        <v>10030</v>
      </c>
      <c r="I27" s="120">
        <v>42811</v>
      </c>
      <c r="J27" s="118" t="s">
        <v>594</v>
      </c>
    </row>
    <row r="28" spans="1:10" ht="30" hidden="1" customHeight="1" x14ac:dyDescent="0.3">
      <c r="A28" s="115"/>
      <c r="B28" s="115"/>
      <c r="C28" s="115"/>
      <c r="D28" s="115" t="s">
        <v>456</v>
      </c>
      <c r="E28" s="115" t="s">
        <v>759</v>
      </c>
      <c r="F28" s="116" t="s">
        <v>21</v>
      </c>
      <c r="G28" s="117" t="s">
        <v>11</v>
      </c>
      <c r="H28" s="119">
        <v>10030</v>
      </c>
      <c r="I28" s="120">
        <v>42811</v>
      </c>
      <c r="J28" s="118" t="s">
        <v>594</v>
      </c>
    </row>
    <row r="29" spans="1:10" ht="30" hidden="1" customHeight="1" x14ac:dyDescent="0.3">
      <c r="A29" s="115"/>
      <c r="B29" s="115"/>
      <c r="C29" s="115"/>
      <c r="D29" s="115" t="s">
        <v>456</v>
      </c>
      <c r="E29" s="115" t="s">
        <v>759</v>
      </c>
      <c r="F29" s="116" t="s">
        <v>21</v>
      </c>
      <c r="G29" s="117" t="s">
        <v>11</v>
      </c>
      <c r="H29" s="119">
        <v>10030</v>
      </c>
      <c r="I29" s="120">
        <v>42811</v>
      </c>
      <c r="J29" s="118" t="s">
        <v>594</v>
      </c>
    </row>
    <row r="30" spans="1:10" ht="30" hidden="1" customHeight="1" x14ac:dyDescent="0.3">
      <c r="A30" s="115"/>
      <c r="B30" s="115"/>
      <c r="C30" s="115"/>
      <c r="D30" s="115" t="s">
        <v>456</v>
      </c>
      <c r="E30" s="115" t="s">
        <v>759</v>
      </c>
      <c r="F30" s="116" t="s">
        <v>21</v>
      </c>
      <c r="G30" s="117" t="s">
        <v>11</v>
      </c>
      <c r="H30" s="119">
        <v>10030</v>
      </c>
      <c r="I30" s="120">
        <v>42811</v>
      </c>
      <c r="J30" s="118" t="s">
        <v>594</v>
      </c>
    </row>
    <row r="31" spans="1:10" ht="30" hidden="1" customHeight="1" x14ac:dyDescent="0.3">
      <c r="A31" s="115"/>
      <c r="B31" s="115"/>
      <c r="C31" s="115"/>
      <c r="D31" s="115" t="s">
        <v>456</v>
      </c>
      <c r="E31" s="115" t="s">
        <v>759</v>
      </c>
      <c r="F31" s="116" t="s">
        <v>21</v>
      </c>
      <c r="G31" s="117" t="s">
        <v>11</v>
      </c>
      <c r="H31" s="119">
        <v>10030</v>
      </c>
      <c r="I31" s="120">
        <v>42811</v>
      </c>
      <c r="J31" s="118" t="s">
        <v>594</v>
      </c>
    </row>
    <row r="32" spans="1:10" ht="30" hidden="1" customHeight="1" x14ac:dyDescent="0.3">
      <c r="A32" s="115"/>
      <c r="B32" s="115"/>
      <c r="C32" s="115"/>
      <c r="D32" s="115" t="s">
        <v>456</v>
      </c>
      <c r="E32" s="115" t="s">
        <v>759</v>
      </c>
      <c r="F32" s="116" t="s">
        <v>21</v>
      </c>
      <c r="G32" s="117" t="s">
        <v>11</v>
      </c>
      <c r="H32" s="119">
        <v>10030</v>
      </c>
      <c r="I32" s="120">
        <v>42811</v>
      </c>
      <c r="J32" s="118" t="s">
        <v>594</v>
      </c>
    </row>
    <row r="33" spans="1:10" ht="30" hidden="1" customHeight="1" x14ac:dyDescent="0.3">
      <c r="A33" s="115"/>
      <c r="B33" s="115"/>
      <c r="C33" s="115"/>
      <c r="D33" s="115" t="s">
        <v>456</v>
      </c>
      <c r="E33" s="115" t="s">
        <v>759</v>
      </c>
      <c r="F33" s="116" t="s">
        <v>21</v>
      </c>
      <c r="G33" s="117" t="s">
        <v>11</v>
      </c>
      <c r="H33" s="119">
        <v>10030</v>
      </c>
      <c r="I33" s="120">
        <v>42811</v>
      </c>
      <c r="J33" s="118" t="s">
        <v>594</v>
      </c>
    </row>
    <row r="34" spans="1:10" ht="30" hidden="1" customHeight="1" x14ac:dyDescent="0.3">
      <c r="A34" s="115"/>
      <c r="B34" s="115"/>
      <c r="C34" s="115"/>
      <c r="D34" s="115" t="s">
        <v>456</v>
      </c>
      <c r="E34" s="115" t="s">
        <v>759</v>
      </c>
      <c r="F34" s="116" t="s">
        <v>21</v>
      </c>
      <c r="G34" s="117" t="s">
        <v>11</v>
      </c>
      <c r="H34" s="119">
        <v>10030</v>
      </c>
      <c r="I34" s="120">
        <v>42811</v>
      </c>
      <c r="J34" s="118" t="s">
        <v>594</v>
      </c>
    </row>
    <row r="35" spans="1:10" ht="30" hidden="1" customHeight="1" x14ac:dyDescent="0.3">
      <c r="A35" s="115"/>
      <c r="B35" s="115"/>
      <c r="C35" s="115"/>
      <c r="D35" s="115" t="s">
        <v>456</v>
      </c>
      <c r="E35" s="115" t="s">
        <v>759</v>
      </c>
      <c r="F35" s="116" t="s">
        <v>21</v>
      </c>
      <c r="G35" s="117" t="s">
        <v>11</v>
      </c>
      <c r="H35" s="119">
        <v>10030</v>
      </c>
      <c r="I35" s="120">
        <v>42811</v>
      </c>
      <c r="J35" s="118" t="s">
        <v>594</v>
      </c>
    </row>
    <row r="36" spans="1:10" ht="30" hidden="1" customHeight="1" x14ac:dyDescent="0.3">
      <c r="A36" s="115"/>
      <c r="B36" s="115"/>
      <c r="C36" s="115"/>
      <c r="D36" s="115" t="s">
        <v>456</v>
      </c>
      <c r="E36" s="115" t="s">
        <v>759</v>
      </c>
      <c r="F36" s="116" t="s">
        <v>21</v>
      </c>
      <c r="G36" s="117" t="s">
        <v>11</v>
      </c>
      <c r="H36" s="119">
        <v>10030</v>
      </c>
      <c r="I36" s="120">
        <v>42811</v>
      </c>
      <c r="J36" s="118" t="s">
        <v>594</v>
      </c>
    </row>
    <row r="37" spans="1:10" ht="30" hidden="1" customHeight="1" x14ac:dyDescent="0.3">
      <c r="A37" s="115"/>
      <c r="B37" s="115"/>
      <c r="C37" s="115"/>
      <c r="D37" s="115" t="s">
        <v>456</v>
      </c>
      <c r="E37" s="115" t="s">
        <v>759</v>
      </c>
      <c r="F37" s="116" t="s">
        <v>21</v>
      </c>
      <c r="G37" s="117" t="s">
        <v>11</v>
      </c>
      <c r="H37" s="119">
        <v>10030</v>
      </c>
      <c r="I37" s="120">
        <v>42811</v>
      </c>
      <c r="J37" s="118" t="s">
        <v>594</v>
      </c>
    </row>
    <row r="38" spans="1:10" ht="30" hidden="1" customHeight="1" x14ac:dyDescent="0.3">
      <c r="A38" s="115"/>
      <c r="B38" s="115"/>
      <c r="C38" s="115"/>
      <c r="D38" s="115" t="s">
        <v>456</v>
      </c>
      <c r="E38" s="115" t="s">
        <v>759</v>
      </c>
      <c r="F38" s="116" t="s">
        <v>21</v>
      </c>
      <c r="G38" s="117" t="s">
        <v>11</v>
      </c>
      <c r="H38" s="119">
        <v>10030</v>
      </c>
      <c r="I38" s="120">
        <v>42811</v>
      </c>
      <c r="J38" s="118" t="s">
        <v>594</v>
      </c>
    </row>
    <row r="39" spans="1:10" ht="30" hidden="1" customHeight="1" x14ac:dyDescent="0.3">
      <c r="A39" s="115"/>
      <c r="B39" s="115"/>
      <c r="C39" s="115"/>
      <c r="D39" s="115" t="s">
        <v>456</v>
      </c>
      <c r="E39" s="115" t="s">
        <v>759</v>
      </c>
      <c r="F39" s="116" t="s">
        <v>21</v>
      </c>
      <c r="G39" s="117" t="s">
        <v>11</v>
      </c>
      <c r="H39" s="119">
        <v>10030</v>
      </c>
      <c r="I39" s="120">
        <v>42811</v>
      </c>
      <c r="J39" s="118" t="s">
        <v>594</v>
      </c>
    </row>
    <row r="40" spans="1:10" ht="30" hidden="1" customHeight="1" x14ac:dyDescent="0.3">
      <c r="A40" s="115"/>
      <c r="B40" s="115"/>
      <c r="C40" s="115"/>
      <c r="D40" s="115" t="s">
        <v>456</v>
      </c>
      <c r="E40" s="115" t="s">
        <v>759</v>
      </c>
      <c r="F40" s="116" t="s">
        <v>21</v>
      </c>
      <c r="G40" s="117" t="s">
        <v>11</v>
      </c>
      <c r="H40" s="119">
        <v>10030</v>
      </c>
      <c r="I40" s="120">
        <v>42811</v>
      </c>
      <c r="J40" s="118" t="s">
        <v>594</v>
      </c>
    </row>
    <row r="41" spans="1:10" ht="30" hidden="1" customHeight="1" x14ac:dyDescent="0.3">
      <c r="A41" s="115"/>
      <c r="B41" s="115"/>
      <c r="C41" s="115"/>
      <c r="D41" s="115" t="s">
        <v>456</v>
      </c>
      <c r="E41" s="115" t="s">
        <v>759</v>
      </c>
      <c r="F41" s="116" t="s">
        <v>21</v>
      </c>
      <c r="G41" s="117" t="s">
        <v>11</v>
      </c>
      <c r="H41" s="119">
        <v>10030</v>
      </c>
      <c r="I41" s="120">
        <v>42811</v>
      </c>
      <c r="J41" s="118" t="s">
        <v>594</v>
      </c>
    </row>
    <row r="42" spans="1:10" ht="30" hidden="1" customHeight="1" x14ac:dyDescent="0.3">
      <c r="A42" s="115"/>
      <c r="B42" s="115"/>
      <c r="C42" s="115"/>
      <c r="D42" s="115" t="s">
        <v>456</v>
      </c>
      <c r="E42" s="115" t="s">
        <v>759</v>
      </c>
      <c r="F42" s="116" t="s">
        <v>21</v>
      </c>
      <c r="G42" s="117" t="s">
        <v>11</v>
      </c>
      <c r="H42" s="119">
        <v>10030</v>
      </c>
      <c r="I42" s="120">
        <v>42811</v>
      </c>
      <c r="J42" s="118" t="s">
        <v>594</v>
      </c>
    </row>
    <row r="43" spans="1:10" ht="30" hidden="1" customHeight="1" x14ac:dyDescent="0.3">
      <c r="A43" s="115"/>
      <c r="B43" s="115"/>
      <c r="C43" s="115"/>
      <c r="D43" s="115" t="s">
        <v>456</v>
      </c>
      <c r="E43" s="115" t="s">
        <v>759</v>
      </c>
      <c r="F43" s="116" t="s">
        <v>21</v>
      </c>
      <c r="G43" s="117" t="s">
        <v>11</v>
      </c>
      <c r="H43" s="119">
        <v>10030</v>
      </c>
      <c r="I43" s="120">
        <v>42811</v>
      </c>
      <c r="J43" s="118" t="s">
        <v>594</v>
      </c>
    </row>
    <row r="44" spans="1:10" ht="30" hidden="1" customHeight="1" x14ac:dyDescent="0.3">
      <c r="A44" s="115"/>
      <c r="B44" s="115"/>
      <c r="C44" s="115"/>
      <c r="D44" s="115" t="s">
        <v>456</v>
      </c>
      <c r="E44" s="115" t="s">
        <v>759</v>
      </c>
      <c r="F44" s="116" t="s">
        <v>21</v>
      </c>
      <c r="G44" s="117" t="s">
        <v>11</v>
      </c>
      <c r="H44" s="119">
        <v>10030</v>
      </c>
      <c r="I44" s="120">
        <v>42811</v>
      </c>
      <c r="J44" s="118" t="s">
        <v>594</v>
      </c>
    </row>
    <row r="45" spans="1:10" ht="30" hidden="1" customHeight="1" x14ac:dyDescent="0.3">
      <c r="A45" s="115"/>
      <c r="B45" s="115"/>
      <c r="C45" s="115"/>
      <c r="D45" s="115" t="s">
        <v>456</v>
      </c>
      <c r="E45" s="115" t="s">
        <v>759</v>
      </c>
      <c r="F45" s="116" t="s">
        <v>21</v>
      </c>
      <c r="G45" s="117" t="s">
        <v>11</v>
      </c>
      <c r="H45" s="119">
        <v>10030</v>
      </c>
      <c r="I45" s="120">
        <v>42811</v>
      </c>
      <c r="J45" s="118" t="s">
        <v>594</v>
      </c>
    </row>
    <row r="46" spans="1:10" ht="30" hidden="1" customHeight="1" x14ac:dyDescent="0.3">
      <c r="A46" s="115"/>
      <c r="B46" s="115"/>
      <c r="C46" s="115"/>
      <c r="D46" s="115" t="s">
        <v>456</v>
      </c>
      <c r="E46" s="115" t="s">
        <v>759</v>
      </c>
      <c r="F46" s="116" t="s">
        <v>21</v>
      </c>
      <c r="G46" s="117" t="s">
        <v>11</v>
      </c>
      <c r="H46" s="119">
        <v>10030</v>
      </c>
      <c r="I46" s="120">
        <v>42811</v>
      </c>
      <c r="J46" s="118" t="s">
        <v>594</v>
      </c>
    </row>
    <row r="47" spans="1:10" ht="30" hidden="1" customHeight="1" x14ac:dyDescent="0.3">
      <c r="A47" s="115"/>
      <c r="B47" s="115"/>
      <c r="C47" s="115"/>
      <c r="D47" s="115" t="s">
        <v>456</v>
      </c>
      <c r="E47" s="115" t="s">
        <v>759</v>
      </c>
      <c r="F47" s="116" t="s">
        <v>21</v>
      </c>
      <c r="G47" s="117" t="s">
        <v>11</v>
      </c>
      <c r="H47" s="119">
        <v>10030</v>
      </c>
      <c r="I47" s="120">
        <v>42811</v>
      </c>
      <c r="J47" s="118" t="s">
        <v>594</v>
      </c>
    </row>
    <row r="48" spans="1:10" ht="30" hidden="1" customHeight="1" x14ac:dyDescent="0.3">
      <c r="A48" s="115"/>
      <c r="B48" s="115"/>
      <c r="C48" s="115"/>
      <c r="D48" s="115" t="s">
        <v>456</v>
      </c>
      <c r="E48" s="115" t="s">
        <v>759</v>
      </c>
      <c r="F48" s="116" t="s">
        <v>21</v>
      </c>
      <c r="G48" s="117" t="s">
        <v>11</v>
      </c>
      <c r="H48" s="119">
        <v>10030</v>
      </c>
      <c r="I48" s="120">
        <v>42811</v>
      </c>
      <c r="J48" s="118" t="s">
        <v>594</v>
      </c>
    </row>
    <row r="49" spans="1:10" ht="30" hidden="1" customHeight="1" x14ac:dyDescent="0.3">
      <c r="A49" s="115"/>
      <c r="B49" s="115"/>
      <c r="C49" s="115"/>
      <c r="D49" s="115" t="s">
        <v>456</v>
      </c>
      <c r="E49" s="115" t="s">
        <v>759</v>
      </c>
      <c r="F49" s="116" t="s">
        <v>21</v>
      </c>
      <c r="G49" s="117" t="s">
        <v>11</v>
      </c>
      <c r="H49" s="119">
        <v>10030</v>
      </c>
      <c r="I49" s="120">
        <v>42811</v>
      </c>
      <c r="J49" s="118" t="s">
        <v>594</v>
      </c>
    </row>
    <row r="50" spans="1:10" ht="30" hidden="1" customHeight="1" x14ac:dyDescent="0.3">
      <c r="A50" s="115"/>
      <c r="B50" s="115"/>
      <c r="C50" s="115"/>
      <c r="D50" s="115" t="s">
        <v>456</v>
      </c>
      <c r="E50" s="115" t="s">
        <v>759</v>
      </c>
      <c r="F50" s="116" t="s">
        <v>21</v>
      </c>
      <c r="G50" s="117" t="s">
        <v>11</v>
      </c>
      <c r="H50" s="119">
        <v>10030</v>
      </c>
      <c r="I50" s="120">
        <v>42811</v>
      </c>
      <c r="J50" s="118" t="s">
        <v>594</v>
      </c>
    </row>
    <row r="51" spans="1:10" ht="30" hidden="1" customHeight="1" x14ac:dyDescent="0.3">
      <c r="A51" s="115"/>
      <c r="B51" s="115"/>
      <c r="C51" s="115"/>
      <c r="D51" s="115" t="s">
        <v>456</v>
      </c>
      <c r="E51" s="115" t="s">
        <v>759</v>
      </c>
      <c r="F51" s="116" t="s">
        <v>21</v>
      </c>
      <c r="G51" s="117" t="s">
        <v>11</v>
      </c>
      <c r="H51" s="119">
        <v>10030</v>
      </c>
      <c r="I51" s="120">
        <v>42811</v>
      </c>
      <c r="J51" s="118" t="s">
        <v>594</v>
      </c>
    </row>
    <row r="52" spans="1:10" ht="30" hidden="1" customHeight="1" x14ac:dyDescent="0.3">
      <c r="A52" s="115"/>
      <c r="B52" s="115"/>
      <c r="C52" s="115"/>
      <c r="D52" s="115" t="s">
        <v>456</v>
      </c>
      <c r="E52" s="115" t="s">
        <v>759</v>
      </c>
      <c r="F52" s="116" t="s">
        <v>21</v>
      </c>
      <c r="G52" s="117" t="s">
        <v>11</v>
      </c>
      <c r="H52" s="119">
        <v>10030</v>
      </c>
      <c r="I52" s="120">
        <v>42811</v>
      </c>
      <c r="J52" s="118" t="s">
        <v>594</v>
      </c>
    </row>
    <row r="53" spans="1:10" ht="30" hidden="1" customHeight="1" x14ac:dyDescent="0.3">
      <c r="A53" s="115"/>
      <c r="B53" s="115"/>
      <c r="C53" s="115"/>
      <c r="D53" s="115" t="s">
        <v>456</v>
      </c>
      <c r="E53" s="115" t="s">
        <v>759</v>
      </c>
      <c r="F53" s="116" t="s">
        <v>21</v>
      </c>
      <c r="G53" s="117" t="s">
        <v>11</v>
      </c>
      <c r="H53" s="119">
        <v>10030</v>
      </c>
      <c r="I53" s="120">
        <v>42811</v>
      </c>
      <c r="J53" s="118" t="s">
        <v>594</v>
      </c>
    </row>
    <row r="54" spans="1:10" ht="30" hidden="1" customHeight="1" x14ac:dyDescent="0.3">
      <c r="A54" s="115"/>
      <c r="B54" s="115"/>
      <c r="C54" s="115"/>
      <c r="D54" s="115" t="s">
        <v>456</v>
      </c>
      <c r="E54" s="115" t="s">
        <v>759</v>
      </c>
      <c r="F54" s="116" t="s">
        <v>21</v>
      </c>
      <c r="G54" s="117" t="s">
        <v>11</v>
      </c>
      <c r="H54" s="119">
        <v>10030</v>
      </c>
      <c r="I54" s="120">
        <v>42811</v>
      </c>
      <c r="J54" s="118" t="s">
        <v>594</v>
      </c>
    </row>
    <row r="55" spans="1:10" ht="30" hidden="1" customHeight="1" x14ac:dyDescent="0.3">
      <c r="A55" s="115"/>
      <c r="B55" s="115"/>
      <c r="C55" s="115"/>
      <c r="D55" s="115" t="s">
        <v>456</v>
      </c>
      <c r="E55" s="115" t="s">
        <v>759</v>
      </c>
      <c r="F55" s="116" t="s">
        <v>21</v>
      </c>
      <c r="G55" s="117" t="s">
        <v>11</v>
      </c>
      <c r="H55" s="119">
        <v>10030</v>
      </c>
      <c r="I55" s="120">
        <v>42811</v>
      </c>
      <c r="J55" s="118" t="s">
        <v>594</v>
      </c>
    </row>
    <row r="56" spans="1:10" ht="30" hidden="1" customHeight="1" x14ac:dyDescent="0.3">
      <c r="A56" s="115"/>
      <c r="B56" s="115"/>
      <c r="C56" s="115"/>
      <c r="D56" s="115" t="s">
        <v>456</v>
      </c>
      <c r="E56" s="115" t="s">
        <v>759</v>
      </c>
      <c r="F56" s="116" t="s">
        <v>21</v>
      </c>
      <c r="G56" s="117" t="s">
        <v>11</v>
      </c>
      <c r="H56" s="119">
        <v>10030</v>
      </c>
      <c r="I56" s="120">
        <v>42811</v>
      </c>
      <c r="J56" s="118" t="s">
        <v>594</v>
      </c>
    </row>
    <row r="57" spans="1:10" ht="30" hidden="1" customHeight="1" x14ac:dyDescent="0.3">
      <c r="A57" s="115"/>
      <c r="B57" s="115"/>
      <c r="C57" s="115"/>
      <c r="D57" s="115" t="s">
        <v>456</v>
      </c>
      <c r="E57" s="115" t="s">
        <v>759</v>
      </c>
      <c r="F57" s="116" t="s">
        <v>21</v>
      </c>
      <c r="G57" s="117" t="s">
        <v>11</v>
      </c>
      <c r="H57" s="119">
        <v>10030</v>
      </c>
      <c r="I57" s="120">
        <v>42811</v>
      </c>
      <c r="J57" s="118" t="s">
        <v>594</v>
      </c>
    </row>
    <row r="58" spans="1:10" ht="30" hidden="1" customHeight="1" x14ac:dyDescent="0.3">
      <c r="A58" s="115"/>
      <c r="B58" s="115"/>
      <c r="C58" s="115"/>
      <c r="D58" s="115" t="s">
        <v>456</v>
      </c>
      <c r="E58" s="115" t="s">
        <v>759</v>
      </c>
      <c r="F58" s="116" t="s">
        <v>21</v>
      </c>
      <c r="G58" s="117" t="s">
        <v>11</v>
      </c>
      <c r="H58" s="119">
        <v>10030</v>
      </c>
      <c r="I58" s="120">
        <v>42811</v>
      </c>
      <c r="J58" s="118" t="s">
        <v>594</v>
      </c>
    </row>
    <row r="59" spans="1:10" ht="30" hidden="1" customHeight="1" x14ac:dyDescent="0.3">
      <c r="A59" s="115"/>
      <c r="B59" s="115"/>
      <c r="C59" s="115"/>
      <c r="D59" s="115" t="s">
        <v>456</v>
      </c>
      <c r="E59" s="115" t="s">
        <v>759</v>
      </c>
      <c r="F59" s="116" t="s">
        <v>21</v>
      </c>
      <c r="G59" s="117" t="s">
        <v>11</v>
      </c>
      <c r="H59" s="119">
        <v>10030</v>
      </c>
      <c r="I59" s="120">
        <v>42811</v>
      </c>
      <c r="J59" s="118" t="s">
        <v>594</v>
      </c>
    </row>
    <row r="60" spans="1:10" ht="30" hidden="1" customHeight="1" x14ac:dyDescent="0.3">
      <c r="A60" s="115"/>
      <c r="B60" s="115"/>
      <c r="C60" s="115"/>
      <c r="D60" s="115" t="s">
        <v>456</v>
      </c>
      <c r="E60" s="115" t="s">
        <v>759</v>
      </c>
      <c r="F60" s="116" t="s">
        <v>21</v>
      </c>
      <c r="G60" s="117" t="s">
        <v>11</v>
      </c>
      <c r="H60" s="119">
        <v>10030</v>
      </c>
      <c r="I60" s="120">
        <v>42811</v>
      </c>
      <c r="J60" s="118" t="s">
        <v>594</v>
      </c>
    </row>
    <row r="61" spans="1:10" ht="30" hidden="1" customHeight="1" x14ac:dyDescent="0.3">
      <c r="A61" s="115"/>
      <c r="B61" s="115"/>
      <c r="C61" s="115"/>
      <c r="D61" s="115" t="s">
        <v>456</v>
      </c>
      <c r="E61" s="115" t="s">
        <v>759</v>
      </c>
      <c r="F61" s="116" t="s">
        <v>21</v>
      </c>
      <c r="G61" s="117" t="s">
        <v>11</v>
      </c>
      <c r="H61" s="119">
        <v>10030</v>
      </c>
      <c r="I61" s="120">
        <v>42811</v>
      </c>
      <c r="J61" s="118" t="s">
        <v>594</v>
      </c>
    </row>
    <row r="62" spans="1:10" ht="30" hidden="1" customHeight="1" x14ac:dyDescent="0.3">
      <c r="A62" s="115"/>
      <c r="B62" s="115"/>
      <c r="C62" s="115"/>
      <c r="D62" s="115" t="s">
        <v>456</v>
      </c>
      <c r="E62" s="115" t="s">
        <v>759</v>
      </c>
      <c r="F62" s="116" t="s">
        <v>21</v>
      </c>
      <c r="G62" s="117" t="s">
        <v>11</v>
      </c>
      <c r="H62" s="119">
        <v>10030</v>
      </c>
      <c r="I62" s="120">
        <v>42811</v>
      </c>
      <c r="J62" s="118" t="s">
        <v>594</v>
      </c>
    </row>
    <row r="63" spans="1:10" ht="30" hidden="1" customHeight="1" x14ac:dyDescent="0.3">
      <c r="A63" s="115"/>
      <c r="B63" s="115"/>
      <c r="C63" s="115"/>
      <c r="D63" s="115" t="s">
        <v>456</v>
      </c>
      <c r="E63" s="115" t="s">
        <v>759</v>
      </c>
      <c r="F63" s="116" t="s">
        <v>21</v>
      </c>
      <c r="G63" s="117" t="s">
        <v>11</v>
      </c>
      <c r="H63" s="119">
        <v>10030</v>
      </c>
      <c r="I63" s="120">
        <v>42811</v>
      </c>
      <c r="J63" s="118" t="s">
        <v>594</v>
      </c>
    </row>
    <row r="64" spans="1:10" ht="30" hidden="1" customHeight="1" x14ac:dyDescent="0.3">
      <c r="A64" s="115"/>
      <c r="B64" s="115"/>
      <c r="C64" s="115"/>
      <c r="D64" s="115" t="s">
        <v>456</v>
      </c>
      <c r="E64" s="115" t="s">
        <v>759</v>
      </c>
      <c r="F64" s="116" t="s">
        <v>21</v>
      </c>
      <c r="G64" s="117" t="s">
        <v>11</v>
      </c>
      <c r="H64" s="119">
        <v>10030</v>
      </c>
      <c r="I64" s="120">
        <v>42811</v>
      </c>
      <c r="J64" s="118" t="s">
        <v>594</v>
      </c>
    </row>
    <row r="65" spans="1:10" ht="30" hidden="1" customHeight="1" x14ac:dyDescent="0.3">
      <c r="A65" s="115"/>
      <c r="B65" s="115"/>
      <c r="C65" s="115"/>
      <c r="D65" s="115" t="s">
        <v>456</v>
      </c>
      <c r="E65" s="115" t="s">
        <v>759</v>
      </c>
      <c r="F65" s="116" t="s">
        <v>21</v>
      </c>
      <c r="G65" s="117" t="s">
        <v>11</v>
      </c>
      <c r="H65" s="119">
        <v>10030</v>
      </c>
      <c r="I65" s="120">
        <v>42811</v>
      </c>
      <c r="J65" s="118" t="s">
        <v>594</v>
      </c>
    </row>
    <row r="66" spans="1:10" ht="30" hidden="1" customHeight="1" x14ac:dyDescent="0.3">
      <c r="A66" s="115"/>
      <c r="B66" s="115"/>
      <c r="C66" s="115"/>
      <c r="D66" s="115" t="s">
        <v>456</v>
      </c>
      <c r="E66" s="115" t="s">
        <v>759</v>
      </c>
      <c r="F66" s="116" t="s">
        <v>21</v>
      </c>
      <c r="G66" s="117" t="s">
        <v>367</v>
      </c>
      <c r="H66" s="119">
        <v>10030</v>
      </c>
      <c r="I66" s="120">
        <v>42811</v>
      </c>
      <c r="J66" s="118" t="s">
        <v>577</v>
      </c>
    </row>
    <row r="67" spans="1:10" ht="30" hidden="1" customHeight="1" x14ac:dyDescent="0.3">
      <c r="A67" s="115"/>
      <c r="B67" s="115"/>
      <c r="C67" s="115"/>
      <c r="D67" s="115" t="s">
        <v>755</v>
      </c>
      <c r="E67" s="115" t="s">
        <v>756</v>
      </c>
      <c r="F67" s="116" t="s">
        <v>757</v>
      </c>
      <c r="G67" s="117" t="s">
        <v>11</v>
      </c>
      <c r="H67" s="119">
        <v>66169.679999999993</v>
      </c>
      <c r="I67" s="120">
        <v>42838</v>
      </c>
      <c r="J67" s="118" t="s">
        <v>758</v>
      </c>
    </row>
    <row r="68" spans="1:10" ht="30" hidden="1" customHeight="1" x14ac:dyDescent="0.3">
      <c r="A68" s="115"/>
      <c r="B68" s="115"/>
      <c r="C68" s="115"/>
      <c r="D68" s="115" t="s">
        <v>754</v>
      </c>
      <c r="E68" s="115" t="s">
        <v>21</v>
      </c>
      <c r="F68" s="116" t="s">
        <v>21</v>
      </c>
      <c r="G68" s="117" t="s">
        <v>367</v>
      </c>
      <c r="H68" s="119">
        <v>11062.5</v>
      </c>
      <c r="I68" s="120">
        <v>42860</v>
      </c>
      <c r="J68" s="118" t="s">
        <v>577</v>
      </c>
    </row>
    <row r="69" spans="1:10" ht="30" hidden="1" customHeight="1" x14ac:dyDescent="0.3">
      <c r="A69" s="115"/>
      <c r="B69" s="115"/>
      <c r="C69" s="115"/>
      <c r="D69" s="115" t="s">
        <v>66</v>
      </c>
      <c r="E69" s="115" t="s">
        <v>726</v>
      </c>
      <c r="F69" s="116" t="s">
        <v>727</v>
      </c>
      <c r="G69" s="117" t="s">
        <v>11</v>
      </c>
      <c r="H69" s="119">
        <v>47100</v>
      </c>
      <c r="I69" s="120">
        <v>42878</v>
      </c>
      <c r="J69" s="118" t="s">
        <v>725</v>
      </c>
    </row>
    <row r="70" spans="1:10" ht="30" hidden="1" customHeight="1" x14ac:dyDescent="0.3">
      <c r="A70" s="115"/>
      <c r="B70" s="115"/>
      <c r="C70" s="115"/>
      <c r="D70" s="115" t="s">
        <v>66</v>
      </c>
      <c r="E70" s="115" t="s">
        <v>726</v>
      </c>
      <c r="F70" s="116" t="s">
        <v>728</v>
      </c>
      <c r="G70" s="117" t="s">
        <v>11</v>
      </c>
      <c r="H70" s="119">
        <v>47100</v>
      </c>
      <c r="I70" s="120">
        <v>42878</v>
      </c>
      <c r="J70" s="118" t="s">
        <v>725</v>
      </c>
    </row>
    <row r="71" spans="1:10" ht="30" hidden="1" customHeight="1" x14ac:dyDescent="0.3">
      <c r="A71" s="115"/>
      <c r="B71" s="115"/>
      <c r="C71" s="115"/>
      <c r="D71" s="115" t="s">
        <v>66</v>
      </c>
      <c r="E71" s="115" t="s">
        <v>726</v>
      </c>
      <c r="F71" s="116" t="s">
        <v>730</v>
      </c>
      <c r="G71" s="117" t="s">
        <v>11</v>
      </c>
      <c r="H71" s="119">
        <v>47100</v>
      </c>
      <c r="I71" s="120">
        <v>42878</v>
      </c>
      <c r="J71" s="118" t="s">
        <v>725</v>
      </c>
    </row>
    <row r="72" spans="1:10" ht="30" hidden="1" customHeight="1" x14ac:dyDescent="0.3">
      <c r="A72" s="115"/>
      <c r="B72" s="115"/>
      <c r="C72" s="115"/>
      <c r="D72" s="115" t="s">
        <v>66</v>
      </c>
      <c r="E72" s="115" t="s">
        <v>726</v>
      </c>
      <c r="F72" s="116" t="s">
        <v>733</v>
      </c>
      <c r="G72" s="117" t="s">
        <v>11</v>
      </c>
      <c r="H72" s="119">
        <v>47100</v>
      </c>
      <c r="I72" s="120">
        <v>42878</v>
      </c>
      <c r="J72" s="118" t="s">
        <v>725</v>
      </c>
    </row>
    <row r="73" spans="1:10" ht="30" hidden="1" customHeight="1" x14ac:dyDescent="0.3">
      <c r="A73" s="115"/>
      <c r="B73" s="115"/>
      <c r="C73" s="115"/>
      <c r="D73" s="115" t="s">
        <v>66</v>
      </c>
      <c r="E73" s="115" t="s">
        <v>726</v>
      </c>
      <c r="F73" s="116" t="s">
        <v>734</v>
      </c>
      <c r="G73" s="117" t="s">
        <v>11</v>
      </c>
      <c r="H73" s="119">
        <v>47100</v>
      </c>
      <c r="I73" s="120">
        <v>42878</v>
      </c>
      <c r="J73" s="118" t="s">
        <v>725</v>
      </c>
    </row>
    <row r="74" spans="1:10" ht="30" hidden="1" customHeight="1" x14ac:dyDescent="0.3">
      <c r="A74" s="115"/>
      <c r="B74" s="115"/>
      <c r="C74" s="115"/>
      <c r="D74" s="115" t="s">
        <v>66</v>
      </c>
      <c r="E74" s="115" t="s">
        <v>735</v>
      </c>
      <c r="F74" s="116" t="s">
        <v>732</v>
      </c>
      <c r="G74" s="117" t="s">
        <v>11</v>
      </c>
      <c r="H74" s="119">
        <v>82555</v>
      </c>
      <c r="I74" s="120">
        <v>42878</v>
      </c>
      <c r="J74" s="118" t="s">
        <v>725</v>
      </c>
    </row>
    <row r="75" spans="1:10" ht="30" hidden="1" customHeight="1" x14ac:dyDescent="0.3">
      <c r="A75" s="115"/>
      <c r="B75" s="115"/>
      <c r="C75" s="115"/>
      <c r="D75" s="115" t="s">
        <v>736</v>
      </c>
      <c r="E75" s="115" t="s">
        <v>737</v>
      </c>
      <c r="F75" s="116" t="s">
        <v>21</v>
      </c>
      <c r="G75" s="117" t="s">
        <v>11</v>
      </c>
      <c r="H75" s="119">
        <v>35255</v>
      </c>
      <c r="I75" s="120">
        <v>42878</v>
      </c>
      <c r="J75" s="118" t="s">
        <v>725</v>
      </c>
    </row>
    <row r="76" spans="1:10" ht="30" hidden="1" customHeight="1" x14ac:dyDescent="0.3">
      <c r="A76" s="115"/>
      <c r="B76" s="115"/>
      <c r="C76" s="115"/>
      <c r="D76" s="115" t="s">
        <v>736</v>
      </c>
      <c r="E76" s="115" t="s">
        <v>737</v>
      </c>
      <c r="F76" s="116" t="s">
        <v>21</v>
      </c>
      <c r="G76" s="117" t="s">
        <v>11</v>
      </c>
      <c r="H76" s="119">
        <v>35255</v>
      </c>
      <c r="I76" s="120">
        <v>42878</v>
      </c>
      <c r="J76" s="118" t="s">
        <v>725</v>
      </c>
    </row>
    <row r="77" spans="1:10" ht="30" hidden="1" customHeight="1" x14ac:dyDescent="0.3">
      <c r="A77" s="115"/>
      <c r="B77" s="115"/>
      <c r="C77" s="115"/>
      <c r="D77" s="115" t="s">
        <v>736</v>
      </c>
      <c r="E77" s="115" t="s">
        <v>737</v>
      </c>
      <c r="F77" s="116" t="s">
        <v>21</v>
      </c>
      <c r="G77" s="117" t="s">
        <v>11</v>
      </c>
      <c r="H77" s="119">
        <v>35255</v>
      </c>
      <c r="I77" s="120">
        <v>42878</v>
      </c>
      <c r="J77" s="118" t="s">
        <v>725</v>
      </c>
    </row>
    <row r="78" spans="1:10" ht="30" hidden="1" customHeight="1" x14ac:dyDescent="0.3">
      <c r="A78" s="115"/>
      <c r="B78" s="115"/>
      <c r="C78" s="115"/>
      <c r="D78" s="115" t="s">
        <v>736</v>
      </c>
      <c r="E78" s="115" t="s">
        <v>737</v>
      </c>
      <c r="F78" s="116" t="s">
        <v>21</v>
      </c>
      <c r="G78" s="117" t="s">
        <v>11</v>
      </c>
      <c r="H78" s="119">
        <v>35255</v>
      </c>
      <c r="I78" s="120">
        <v>42878</v>
      </c>
      <c r="J78" s="118" t="s">
        <v>725</v>
      </c>
    </row>
    <row r="79" spans="1:10" ht="30" hidden="1" customHeight="1" x14ac:dyDescent="0.3">
      <c r="A79" s="115"/>
      <c r="B79" s="115"/>
      <c r="C79" s="115"/>
      <c r="D79" s="115" t="s">
        <v>736</v>
      </c>
      <c r="E79" s="115" t="s">
        <v>737</v>
      </c>
      <c r="F79" s="116" t="s">
        <v>21</v>
      </c>
      <c r="G79" s="117" t="s">
        <v>11</v>
      </c>
      <c r="H79" s="119">
        <v>35255</v>
      </c>
      <c r="I79" s="120">
        <v>42878</v>
      </c>
      <c r="J79" s="118" t="s">
        <v>725</v>
      </c>
    </row>
    <row r="80" spans="1:10" ht="30" hidden="1" customHeight="1" x14ac:dyDescent="0.3">
      <c r="A80" s="115"/>
      <c r="B80" s="115"/>
      <c r="C80" s="115"/>
      <c r="D80" s="115" t="s">
        <v>736</v>
      </c>
      <c r="E80" s="115" t="s">
        <v>737</v>
      </c>
      <c r="F80" s="116" t="s">
        <v>21</v>
      </c>
      <c r="G80" s="117" t="s">
        <v>11</v>
      </c>
      <c r="H80" s="119">
        <v>35255</v>
      </c>
      <c r="I80" s="120">
        <v>42878</v>
      </c>
      <c r="J80" s="118" t="s">
        <v>725</v>
      </c>
    </row>
    <row r="81" spans="1:10" ht="30" hidden="1" customHeight="1" x14ac:dyDescent="0.3">
      <c r="A81" s="115"/>
      <c r="B81" s="115"/>
      <c r="C81" s="115"/>
      <c r="D81" s="115" t="s">
        <v>736</v>
      </c>
      <c r="E81" s="115" t="s">
        <v>737</v>
      </c>
      <c r="F81" s="116" t="s">
        <v>21</v>
      </c>
      <c r="G81" s="117" t="s">
        <v>11</v>
      </c>
      <c r="H81" s="119">
        <v>35255</v>
      </c>
      <c r="I81" s="120">
        <v>42878</v>
      </c>
      <c r="J81" s="118" t="s">
        <v>725</v>
      </c>
    </row>
    <row r="82" spans="1:10" ht="30" hidden="1" customHeight="1" x14ac:dyDescent="0.3">
      <c r="A82" s="115"/>
      <c r="B82" s="115"/>
      <c r="C82" s="115"/>
      <c r="D82" s="115" t="s">
        <v>736</v>
      </c>
      <c r="E82" s="115" t="s">
        <v>737</v>
      </c>
      <c r="F82" s="116" t="s">
        <v>21</v>
      </c>
      <c r="G82" s="117" t="s">
        <v>11</v>
      </c>
      <c r="H82" s="119">
        <v>35255</v>
      </c>
      <c r="I82" s="120">
        <v>42878</v>
      </c>
      <c r="J82" s="118" t="s">
        <v>725</v>
      </c>
    </row>
    <row r="83" spans="1:10" ht="30" hidden="1" customHeight="1" x14ac:dyDescent="0.3">
      <c r="A83" s="115"/>
      <c r="B83" s="115"/>
      <c r="C83" s="115"/>
      <c r="D83" s="115" t="s">
        <v>736</v>
      </c>
      <c r="E83" s="115" t="s">
        <v>737</v>
      </c>
      <c r="F83" s="116" t="s">
        <v>21</v>
      </c>
      <c r="G83" s="117" t="s">
        <v>11</v>
      </c>
      <c r="H83" s="119">
        <v>35255</v>
      </c>
      <c r="I83" s="120">
        <v>42878</v>
      </c>
      <c r="J83" s="118" t="s">
        <v>725</v>
      </c>
    </row>
    <row r="84" spans="1:10" ht="30" hidden="1" customHeight="1" x14ac:dyDescent="0.3">
      <c r="A84" s="115"/>
      <c r="B84" s="115"/>
      <c r="C84" s="115"/>
      <c r="D84" s="115" t="s">
        <v>736</v>
      </c>
      <c r="E84" s="115" t="s">
        <v>737</v>
      </c>
      <c r="F84" s="116" t="s">
        <v>21</v>
      </c>
      <c r="G84" s="117" t="s">
        <v>11</v>
      </c>
      <c r="H84" s="119">
        <v>35255</v>
      </c>
      <c r="I84" s="120">
        <v>42878</v>
      </c>
      <c r="J84" s="118" t="s">
        <v>725</v>
      </c>
    </row>
    <row r="85" spans="1:10" ht="30" hidden="1" customHeight="1" x14ac:dyDescent="0.3">
      <c r="A85" s="115"/>
      <c r="B85" s="115"/>
      <c r="C85" s="115"/>
      <c r="D85" s="115" t="s">
        <v>736</v>
      </c>
      <c r="E85" s="115" t="s">
        <v>737</v>
      </c>
      <c r="F85" s="116" t="s">
        <v>21</v>
      </c>
      <c r="G85" s="117" t="s">
        <v>11</v>
      </c>
      <c r="H85" s="119">
        <v>35255</v>
      </c>
      <c r="I85" s="120">
        <v>42878</v>
      </c>
      <c r="J85" s="118" t="s">
        <v>725</v>
      </c>
    </row>
    <row r="86" spans="1:10" ht="30" hidden="1" customHeight="1" x14ac:dyDescent="0.3">
      <c r="A86" s="115"/>
      <c r="B86" s="115"/>
      <c r="C86" s="115"/>
      <c r="D86" s="115" t="s">
        <v>736</v>
      </c>
      <c r="E86" s="115" t="s">
        <v>737</v>
      </c>
      <c r="F86" s="116" t="s">
        <v>21</v>
      </c>
      <c r="G86" s="117" t="s">
        <v>11</v>
      </c>
      <c r="H86" s="119">
        <v>35255</v>
      </c>
      <c r="I86" s="120">
        <v>42878</v>
      </c>
      <c r="J86" s="118" t="s">
        <v>725</v>
      </c>
    </row>
    <row r="87" spans="1:10" ht="30" hidden="1" customHeight="1" x14ac:dyDescent="0.3">
      <c r="A87" s="115"/>
      <c r="B87" s="115"/>
      <c r="C87" s="115"/>
      <c r="D87" s="115" t="s">
        <v>736</v>
      </c>
      <c r="E87" s="115" t="s">
        <v>737</v>
      </c>
      <c r="F87" s="116" t="s">
        <v>21</v>
      </c>
      <c r="G87" s="117" t="s">
        <v>11</v>
      </c>
      <c r="H87" s="119">
        <v>35255</v>
      </c>
      <c r="I87" s="120">
        <v>42878</v>
      </c>
      <c r="J87" s="118" t="s">
        <v>725</v>
      </c>
    </row>
    <row r="88" spans="1:10" ht="30" hidden="1" customHeight="1" x14ac:dyDescent="0.3">
      <c r="A88" s="115"/>
      <c r="B88" s="115"/>
      <c r="C88" s="115"/>
      <c r="D88" s="115" t="s">
        <v>736</v>
      </c>
      <c r="E88" s="115" t="s">
        <v>737</v>
      </c>
      <c r="F88" s="116" t="s">
        <v>21</v>
      </c>
      <c r="G88" s="117" t="s">
        <v>11</v>
      </c>
      <c r="H88" s="119">
        <v>35255</v>
      </c>
      <c r="I88" s="120">
        <v>42878</v>
      </c>
      <c r="J88" s="118" t="s">
        <v>725</v>
      </c>
    </row>
    <row r="89" spans="1:10" ht="30" hidden="1" customHeight="1" x14ac:dyDescent="0.3">
      <c r="A89" s="115"/>
      <c r="B89" s="115"/>
      <c r="C89" s="115"/>
      <c r="D89" s="115" t="s">
        <v>736</v>
      </c>
      <c r="E89" s="115" t="s">
        <v>737</v>
      </c>
      <c r="F89" s="116" t="s">
        <v>21</v>
      </c>
      <c r="G89" s="117" t="s">
        <v>11</v>
      </c>
      <c r="H89" s="119">
        <v>35255</v>
      </c>
      <c r="I89" s="120">
        <v>42878</v>
      </c>
      <c r="J89" s="118" t="s">
        <v>725</v>
      </c>
    </row>
    <row r="90" spans="1:10" ht="30" hidden="1" customHeight="1" x14ac:dyDescent="0.3">
      <c r="A90" s="115"/>
      <c r="B90" s="115"/>
      <c r="C90" s="115"/>
      <c r="D90" s="115" t="s">
        <v>736</v>
      </c>
      <c r="E90" s="115" t="s">
        <v>737</v>
      </c>
      <c r="F90" s="116" t="s">
        <v>21</v>
      </c>
      <c r="G90" s="117" t="s">
        <v>11</v>
      </c>
      <c r="H90" s="119">
        <v>35255</v>
      </c>
      <c r="I90" s="120">
        <v>42878</v>
      </c>
      <c r="J90" s="118" t="s">
        <v>725</v>
      </c>
    </row>
    <row r="91" spans="1:10" ht="30" hidden="1" customHeight="1" x14ac:dyDescent="0.3">
      <c r="A91" s="115"/>
      <c r="B91" s="115"/>
      <c r="C91" s="115"/>
      <c r="D91" s="115" t="s">
        <v>736</v>
      </c>
      <c r="E91" s="115" t="s">
        <v>737</v>
      </c>
      <c r="F91" s="116" t="s">
        <v>21</v>
      </c>
      <c r="G91" s="117" t="s">
        <v>11</v>
      </c>
      <c r="H91" s="119">
        <v>35255</v>
      </c>
      <c r="I91" s="120">
        <v>42878</v>
      </c>
      <c r="J91" s="118" t="s">
        <v>725</v>
      </c>
    </row>
    <row r="92" spans="1:10" ht="30" hidden="1" customHeight="1" x14ac:dyDescent="0.3">
      <c r="A92" s="115"/>
      <c r="B92" s="115"/>
      <c r="C92" s="115"/>
      <c r="D92" s="115" t="s">
        <v>736</v>
      </c>
      <c r="E92" s="115" t="s">
        <v>737</v>
      </c>
      <c r="F92" s="116" t="s">
        <v>21</v>
      </c>
      <c r="G92" s="117" t="s">
        <v>11</v>
      </c>
      <c r="H92" s="119">
        <v>35255</v>
      </c>
      <c r="I92" s="120">
        <v>42878</v>
      </c>
      <c r="J92" s="118" t="s">
        <v>725</v>
      </c>
    </row>
    <row r="93" spans="1:10" ht="30" hidden="1" customHeight="1" x14ac:dyDescent="0.3">
      <c r="A93" s="115"/>
      <c r="B93" s="115"/>
      <c r="C93" s="115"/>
      <c r="D93" s="115" t="s">
        <v>736</v>
      </c>
      <c r="E93" s="115" t="s">
        <v>737</v>
      </c>
      <c r="F93" s="116" t="s">
        <v>21</v>
      </c>
      <c r="G93" s="117" t="s">
        <v>11</v>
      </c>
      <c r="H93" s="119">
        <v>35255</v>
      </c>
      <c r="I93" s="120">
        <v>42878</v>
      </c>
      <c r="J93" s="118" t="s">
        <v>725</v>
      </c>
    </row>
    <row r="94" spans="1:10" ht="30" hidden="1" customHeight="1" x14ac:dyDescent="0.3">
      <c r="A94" s="115"/>
      <c r="B94" s="115"/>
      <c r="C94" s="115"/>
      <c r="D94" s="115" t="s">
        <v>736</v>
      </c>
      <c r="E94" s="115" t="s">
        <v>737</v>
      </c>
      <c r="F94" s="116" t="s">
        <v>21</v>
      </c>
      <c r="G94" s="117" t="s">
        <v>11</v>
      </c>
      <c r="H94" s="119">
        <v>35255</v>
      </c>
      <c r="I94" s="120">
        <v>42878</v>
      </c>
      <c r="J94" s="118" t="s">
        <v>725</v>
      </c>
    </row>
    <row r="95" spans="1:10" ht="30" hidden="1" customHeight="1" x14ac:dyDescent="0.3">
      <c r="A95" s="115"/>
      <c r="B95" s="115"/>
      <c r="C95" s="115"/>
      <c r="D95" s="115" t="s">
        <v>736</v>
      </c>
      <c r="E95" s="115" t="s">
        <v>737</v>
      </c>
      <c r="F95" s="116" t="s">
        <v>21</v>
      </c>
      <c r="G95" s="117" t="s">
        <v>11</v>
      </c>
      <c r="H95" s="119">
        <v>35255</v>
      </c>
      <c r="I95" s="120">
        <v>42878</v>
      </c>
      <c r="J95" s="118" t="s">
        <v>725</v>
      </c>
    </row>
    <row r="96" spans="1:10" ht="30" hidden="1" customHeight="1" x14ac:dyDescent="0.3">
      <c r="A96" s="115"/>
      <c r="B96" s="115"/>
      <c r="C96" s="115"/>
      <c r="D96" s="115" t="s">
        <v>736</v>
      </c>
      <c r="E96" s="115" t="s">
        <v>737</v>
      </c>
      <c r="F96" s="116" t="s">
        <v>21</v>
      </c>
      <c r="G96" s="117" t="s">
        <v>11</v>
      </c>
      <c r="H96" s="119">
        <v>35255</v>
      </c>
      <c r="I96" s="120">
        <v>42878</v>
      </c>
      <c r="J96" s="118" t="s">
        <v>725</v>
      </c>
    </row>
    <row r="97" spans="1:10" ht="30" hidden="1" customHeight="1" x14ac:dyDescent="0.3">
      <c r="A97" s="115"/>
      <c r="B97" s="115"/>
      <c r="C97" s="115"/>
      <c r="D97" s="115" t="s">
        <v>736</v>
      </c>
      <c r="E97" s="115" t="s">
        <v>737</v>
      </c>
      <c r="F97" s="116" t="s">
        <v>21</v>
      </c>
      <c r="G97" s="117" t="s">
        <v>11</v>
      </c>
      <c r="H97" s="119">
        <v>35255</v>
      </c>
      <c r="I97" s="120">
        <v>42878</v>
      </c>
      <c r="J97" s="118" t="s">
        <v>725</v>
      </c>
    </row>
    <row r="98" spans="1:10" ht="30" hidden="1" customHeight="1" x14ac:dyDescent="0.3">
      <c r="A98" s="115"/>
      <c r="B98" s="115"/>
      <c r="C98" s="115"/>
      <c r="D98" s="115" t="s">
        <v>736</v>
      </c>
      <c r="E98" s="115" t="s">
        <v>737</v>
      </c>
      <c r="F98" s="116" t="s">
        <v>21</v>
      </c>
      <c r="G98" s="117" t="s">
        <v>11</v>
      </c>
      <c r="H98" s="119">
        <v>35255</v>
      </c>
      <c r="I98" s="120">
        <v>42878</v>
      </c>
      <c r="J98" s="118" t="s">
        <v>725</v>
      </c>
    </row>
    <row r="99" spans="1:10" ht="30" hidden="1" customHeight="1" x14ac:dyDescent="0.3">
      <c r="A99" s="115"/>
      <c r="B99" s="115"/>
      <c r="C99" s="115"/>
      <c r="D99" s="115" t="s">
        <v>736</v>
      </c>
      <c r="E99" s="115" t="s">
        <v>737</v>
      </c>
      <c r="F99" s="116" t="s">
        <v>21</v>
      </c>
      <c r="G99" s="117" t="s">
        <v>11</v>
      </c>
      <c r="H99" s="119">
        <v>35255</v>
      </c>
      <c r="I99" s="120">
        <v>42878</v>
      </c>
      <c r="J99" s="118" t="s">
        <v>725</v>
      </c>
    </row>
    <row r="100" spans="1:10" ht="30" hidden="1" customHeight="1" x14ac:dyDescent="0.3">
      <c r="A100" s="115"/>
      <c r="B100" s="115"/>
      <c r="C100" s="115"/>
      <c r="D100" s="115" t="s">
        <v>736</v>
      </c>
      <c r="E100" s="115" t="s">
        <v>737</v>
      </c>
      <c r="F100" s="116" t="s">
        <v>21</v>
      </c>
      <c r="G100" s="117" t="s">
        <v>11</v>
      </c>
      <c r="H100" s="119">
        <v>35255</v>
      </c>
      <c r="I100" s="120">
        <v>42878</v>
      </c>
      <c r="J100" s="118" t="s">
        <v>725</v>
      </c>
    </row>
    <row r="101" spans="1:10" ht="30" hidden="1" customHeight="1" x14ac:dyDescent="0.3">
      <c r="A101" s="115"/>
      <c r="B101" s="115"/>
      <c r="C101" s="115"/>
      <c r="D101" s="115" t="s">
        <v>736</v>
      </c>
      <c r="E101" s="115" t="s">
        <v>737</v>
      </c>
      <c r="F101" s="116" t="s">
        <v>21</v>
      </c>
      <c r="G101" s="117" t="s">
        <v>11</v>
      </c>
      <c r="H101" s="119">
        <v>35255</v>
      </c>
      <c r="I101" s="120">
        <v>42878</v>
      </c>
      <c r="J101" s="118" t="s">
        <v>725</v>
      </c>
    </row>
    <row r="102" spans="1:10" ht="30" hidden="1" customHeight="1" x14ac:dyDescent="0.3">
      <c r="A102" s="115"/>
      <c r="B102" s="115"/>
      <c r="C102" s="115"/>
      <c r="D102" s="115" t="s">
        <v>736</v>
      </c>
      <c r="E102" s="115" t="s">
        <v>737</v>
      </c>
      <c r="F102" s="116" t="s">
        <v>21</v>
      </c>
      <c r="G102" s="117" t="s">
        <v>11</v>
      </c>
      <c r="H102" s="119">
        <v>35255</v>
      </c>
      <c r="I102" s="120">
        <v>42878</v>
      </c>
      <c r="J102" s="118" t="s">
        <v>725</v>
      </c>
    </row>
    <row r="103" spans="1:10" ht="30" hidden="1" customHeight="1" x14ac:dyDescent="0.3">
      <c r="A103" s="115"/>
      <c r="B103" s="115"/>
      <c r="C103" s="115"/>
      <c r="D103" s="115" t="s">
        <v>736</v>
      </c>
      <c r="E103" s="115" t="s">
        <v>737</v>
      </c>
      <c r="F103" s="116" t="s">
        <v>21</v>
      </c>
      <c r="G103" s="117" t="s">
        <v>11</v>
      </c>
      <c r="H103" s="119">
        <v>35255</v>
      </c>
      <c r="I103" s="120">
        <v>42878</v>
      </c>
      <c r="J103" s="118" t="s">
        <v>725</v>
      </c>
    </row>
    <row r="104" spans="1:10" ht="30" hidden="1" customHeight="1" x14ac:dyDescent="0.3">
      <c r="A104" s="115"/>
      <c r="B104" s="115"/>
      <c r="C104" s="115"/>
      <c r="D104" s="115" t="s">
        <v>736</v>
      </c>
      <c r="E104" s="115" t="s">
        <v>737</v>
      </c>
      <c r="F104" s="116" t="s">
        <v>21</v>
      </c>
      <c r="G104" s="117" t="s">
        <v>11</v>
      </c>
      <c r="H104" s="119">
        <v>35255</v>
      </c>
      <c r="I104" s="120">
        <v>42878</v>
      </c>
      <c r="J104" s="118" t="s">
        <v>725</v>
      </c>
    </row>
    <row r="105" spans="1:10" ht="30" hidden="1" customHeight="1" x14ac:dyDescent="0.3">
      <c r="A105" s="115"/>
      <c r="B105" s="115"/>
      <c r="C105" s="115"/>
      <c r="D105" s="115" t="s">
        <v>736</v>
      </c>
      <c r="E105" s="115" t="s">
        <v>737</v>
      </c>
      <c r="F105" s="116" t="s">
        <v>21</v>
      </c>
      <c r="G105" s="117" t="s">
        <v>11</v>
      </c>
      <c r="H105" s="119">
        <v>35255</v>
      </c>
      <c r="I105" s="120">
        <v>42878</v>
      </c>
      <c r="J105" s="118" t="s">
        <v>725</v>
      </c>
    </row>
    <row r="106" spans="1:10" ht="30" hidden="1" customHeight="1" x14ac:dyDescent="0.3">
      <c r="A106" s="115"/>
      <c r="B106" s="115"/>
      <c r="C106" s="115"/>
      <c r="D106" s="115" t="s">
        <v>736</v>
      </c>
      <c r="E106" s="115" t="s">
        <v>737</v>
      </c>
      <c r="F106" s="116" t="s">
        <v>21</v>
      </c>
      <c r="G106" s="117" t="s">
        <v>11</v>
      </c>
      <c r="H106" s="119">
        <v>35255</v>
      </c>
      <c r="I106" s="120">
        <v>42878</v>
      </c>
      <c r="J106" s="118" t="s">
        <v>725</v>
      </c>
    </row>
    <row r="107" spans="1:10" ht="30" hidden="1" customHeight="1" x14ac:dyDescent="0.3">
      <c r="A107" s="115"/>
      <c r="B107" s="115"/>
      <c r="C107" s="115"/>
      <c r="D107" s="115" t="s">
        <v>736</v>
      </c>
      <c r="E107" s="115" t="s">
        <v>737</v>
      </c>
      <c r="F107" s="116" t="s">
        <v>21</v>
      </c>
      <c r="G107" s="117" t="s">
        <v>11</v>
      </c>
      <c r="H107" s="119">
        <v>35255</v>
      </c>
      <c r="I107" s="120">
        <v>42878</v>
      </c>
      <c r="J107" s="118" t="s">
        <v>725</v>
      </c>
    </row>
    <row r="108" spans="1:10" ht="30" hidden="1" customHeight="1" x14ac:dyDescent="0.3">
      <c r="A108" s="115"/>
      <c r="B108" s="115"/>
      <c r="C108" s="115"/>
      <c r="D108" s="115" t="s">
        <v>736</v>
      </c>
      <c r="E108" s="115" t="s">
        <v>737</v>
      </c>
      <c r="F108" s="116" t="s">
        <v>21</v>
      </c>
      <c r="G108" s="117" t="s">
        <v>11</v>
      </c>
      <c r="H108" s="119">
        <v>35255</v>
      </c>
      <c r="I108" s="120">
        <v>42878</v>
      </c>
      <c r="J108" s="118" t="s">
        <v>725</v>
      </c>
    </row>
    <row r="109" spans="1:10" ht="30" hidden="1" customHeight="1" x14ac:dyDescent="0.3">
      <c r="A109" s="115"/>
      <c r="B109" s="115"/>
      <c r="C109" s="115"/>
      <c r="D109" s="115" t="s">
        <v>736</v>
      </c>
      <c r="E109" s="115" t="s">
        <v>737</v>
      </c>
      <c r="F109" s="116" t="s">
        <v>21</v>
      </c>
      <c r="G109" s="117" t="s">
        <v>11</v>
      </c>
      <c r="H109" s="119">
        <v>35255</v>
      </c>
      <c r="I109" s="120">
        <v>42878</v>
      </c>
      <c r="J109" s="118" t="s">
        <v>725</v>
      </c>
    </row>
    <row r="110" spans="1:10" ht="30" hidden="1" customHeight="1" x14ac:dyDescent="0.3">
      <c r="A110" s="115"/>
      <c r="B110" s="115"/>
      <c r="C110" s="115"/>
      <c r="D110" s="115" t="s">
        <v>736</v>
      </c>
      <c r="E110" s="115" t="s">
        <v>737</v>
      </c>
      <c r="F110" s="116" t="s">
        <v>21</v>
      </c>
      <c r="G110" s="117" t="s">
        <v>11</v>
      </c>
      <c r="H110" s="119">
        <v>35255</v>
      </c>
      <c r="I110" s="120">
        <v>42878</v>
      </c>
      <c r="J110" s="118" t="s">
        <v>725</v>
      </c>
    </row>
    <row r="111" spans="1:10" ht="30" hidden="1" customHeight="1" x14ac:dyDescent="0.3">
      <c r="A111" s="115"/>
      <c r="B111" s="115"/>
      <c r="C111" s="115"/>
      <c r="D111" s="115" t="s">
        <v>66</v>
      </c>
      <c r="E111" s="115" t="s">
        <v>735</v>
      </c>
      <c r="F111" s="116" t="s">
        <v>738</v>
      </c>
      <c r="G111" s="117" t="s">
        <v>11</v>
      </c>
      <c r="H111" s="119">
        <v>82555</v>
      </c>
      <c r="I111" s="120">
        <v>42878</v>
      </c>
      <c r="J111" s="118" t="s">
        <v>725</v>
      </c>
    </row>
    <row r="112" spans="1:10" ht="30" hidden="1" customHeight="1" x14ac:dyDescent="0.3">
      <c r="A112" s="115"/>
      <c r="B112" s="115"/>
      <c r="C112" s="115"/>
      <c r="D112" s="115" t="s">
        <v>66</v>
      </c>
      <c r="E112" s="115" t="s">
        <v>735</v>
      </c>
      <c r="F112" s="116" t="s">
        <v>739</v>
      </c>
      <c r="G112" s="117" t="s">
        <v>11</v>
      </c>
      <c r="H112" s="119">
        <v>82555</v>
      </c>
      <c r="I112" s="120">
        <v>42878</v>
      </c>
      <c r="J112" s="118" t="s">
        <v>725</v>
      </c>
    </row>
    <row r="113" spans="1:10" ht="30" hidden="1" customHeight="1" x14ac:dyDescent="0.3">
      <c r="A113" s="115"/>
      <c r="B113" s="115"/>
      <c r="C113" s="115"/>
      <c r="D113" s="115" t="s">
        <v>66</v>
      </c>
      <c r="E113" s="115" t="s">
        <v>735</v>
      </c>
      <c r="F113" s="116" t="s">
        <v>740</v>
      </c>
      <c r="G113" s="117" t="s">
        <v>11</v>
      </c>
      <c r="H113" s="119">
        <v>82555</v>
      </c>
      <c r="I113" s="120">
        <v>42878</v>
      </c>
      <c r="J113" s="118" t="s">
        <v>725</v>
      </c>
    </row>
    <row r="114" spans="1:10" ht="30" hidden="1" customHeight="1" x14ac:dyDescent="0.3">
      <c r="A114" s="115"/>
      <c r="B114" s="115"/>
      <c r="C114" s="115"/>
      <c r="D114" s="115" t="s">
        <v>145</v>
      </c>
      <c r="E114" s="115" t="s">
        <v>691</v>
      </c>
      <c r="F114" s="116" t="s">
        <v>741</v>
      </c>
      <c r="G114" s="117" t="s">
        <v>11</v>
      </c>
      <c r="H114" s="119">
        <v>13511</v>
      </c>
      <c r="I114" s="120">
        <v>42878</v>
      </c>
      <c r="J114" s="118" t="s">
        <v>725</v>
      </c>
    </row>
    <row r="115" spans="1:10" ht="30" hidden="1" customHeight="1" x14ac:dyDescent="0.3">
      <c r="A115" s="115"/>
      <c r="B115" s="115"/>
      <c r="C115" s="115"/>
      <c r="D115" s="115" t="s">
        <v>66</v>
      </c>
      <c r="E115" s="115" t="s">
        <v>735</v>
      </c>
      <c r="F115" s="116" t="s">
        <v>743</v>
      </c>
      <c r="G115" s="117" t="s">
        <v>11</v>
      </c>
      <c r="H115" s="119">
        <v>82555</v>
      </c>
      <c r="I115" s="120">
        <v>42878</v>
      </c>
      <c r="J115" s="118" t="s">
        <v>725</v>
      </c>
    </row>
    <row r="116" spans="1:10" ht="30" hidden="1" customHeight="1" x14ac:dyDescent="0.3">
      <c r="A116" s="115"/>
      <c r="B116" s="115"/>
      <c r="C116" s="115"/>
      <c r="D116" s="115" t="s">
        <v>145</v>
      </c>
      <c r="E116" s="115" t="s">
        <v>717</v>
      </c>
      <c r="F116" s="116" t="s">
        <v>742</v>
      </c>
      <c r="G116" s="117" t="s">
        <v>11</v>
      </c>
      <c r="H116" s="119">
        <v>61525</v>
      </c>
      <c r="I116" s="120">
        <v>42878</v>
      </c>
      <c r="J116" s="118" t="s">
        <v>725</v>
      </c>
    </row>
    <row r="117" spans="1:10" ht="30" hidden="1" customHeight="1" x14ac:dyDescent="0.3">
      <c r="A117" s="115"/>
      <c r="B117" s="115"/>
      <c r="C117" s="115"/>
      <c r="D117" s="115" t="s">
        <v>491</v>
      </c>
      <c r="E117" s="115" t="s">
        <v>744</v>
      </c>
      <c r="F117" s="116" t="s">
        <v>21</v>
      </c>
      <c r="G117" s="117" t="s">
        <v>11</v>
      </c>
      <c r="H117" s="119">
        <v>4342.78</v>
      </c>
      <c r="I117" s="120">
        <v>42878</v>
      </c>
      <c r="J117" s="118" t="s">
        <v>725</v>
      </c>
    </row>
    <row r="118" spans="1:10" ht="30" hidden="1" customHeight="1" x14ac:dyDescent="0.3">
      <c r="A118" s="115"/>
      <c r="B118" s="115"/>
      <c r="C118" s="115"/>
      <c r="D118" s="115" t="s">
        <v>491</v>
      </c>
      <c r="E118" s="115" t="s">
        <v>744</v>
      </c>
      <c r="F118" s="116" t="s">
        <v>21</v>
      </c>
      <c r="G118" s="117" t="s">
        <v>11</v>
      </c>
      <c r="H118" s="119">
        <v>4342.78</v>
      </c>
      <c r="I118" s="120">
        <v>42878</v>
      </c>
      <c r="J118" s="118" t="s">
        <v>725</v>
      </c>
    </row>
    <row r="119" spans="1:10" ht="30" hidden="1" customHeight="1" x14ac:dyDescent="0.3">
      <c r="A119" s="115"/>
      <c r="B119" s="115"/>
      <c r="C119" s="115"/>
      <c r="D119" s="115" t="s">
        <v>491</v>
      </c>
      <c r="E119" s="115" t="s">
        <v>744</v>
      </c>
      <c r="F119" s="116" t="s">
        <v>21</v>
      </c>
      <c r="G119" s="117" t="s">
        <v>11</v>
      </c>
      <c r="H119" s="119">
        <v>4342.78</v>
      </c>
      <c r="I119" s="120">
        <v>42878</v>
      </c>
      <c r="J119" s="118" t="s">
        <v>725</v>
      </c>
    </row>
    <row r="120" spans="1:10" ht="30" hidden="1" customHeight="1" x14ac:dyDescent="0.3">
      <c r="A120" s="115"/>
      <c r="B120" s="115"/>
      <c r="C120" s="115"/>
      <c r="D120" s="115" t="s">
        <v>491</v>
      </c>
      <c r="E120" s="115" t="s">
        <v>744</v>
      </c>
      <c r="F120" s="116" t="s">
        <v>21</v>
      </c>
      <c r="G120" s="117" t="s">
        <v>11</v>
      </c>
      <c r="H120" s="119">
        <v>4342.78</v>
      </c>
      <c r="I120" s="120">
        <v>42878</v>
      </c>
      <c r="J120" s="118" t="s">
        <v>725</v>
      </c>
    </row>
    <row r="121" spans="1:10" ht="30" hidden="1" customHeight="1" x14ac:dyDescent="0.3">
      <c r="A121" s="115"/>
      <c r="B121" s="115"/>
      <c r="C121" s="115"/>
      <c r="D121" s="115" t="s">
        <v>491</v>
      </c>
      <c r="E121" s="115" t="s">
        <v>744</v>
      </c>
      <c r="F121" s="116" t="s">
        <v>21</v>
      </c>
      <c r="G121" s="117" t="s">
        <v>11</v>
      </c>
      <c r="H121" s="119">
        <v>4342.78</v>
      </c>
      <c r="I121" s="120">
        <v>42878</v>
      </c>
      <c r="J121" s="118" t="s">
        <v>725</v>
      </c>
    </row>
    <row r="122" spans="1:10" ht="30" hidden="1" customHeight="1" x14ac:dyDescent="0.3">
      <c r="A122" s="115"/>
      <c r="B122" s="115"/>
      <c r="C122" s="115"/>
      <c r="D122" s="115" t="s">
        <v>491</v>
      </c>
      <c r="E122" s="115" t="s">
        <v>744</v>
      </c>
      <c r="F122" s="116" t="s">
        <v>21</v>
      </c>
      <c r="G122" s="117" t="s">
        <v>11</v>
      </c>
      <c r="H122" s="119">
        <v>4342.78</v>
      </c>
      <c r="I122" s="120">
        <v>42878</v>
      </c>
      <c r="J122" s="118" t="s">
        <v>725</v>
      </c>
    </row>
    <row r="123" spans="1:10" ht="30" hidden="1" customHeight="1" x14ac:dyDescent="0.3">
      <c r="A123" s="115"/>
      <c r="B123" s="115"/>
      <c r="C123" s="115"/>
      <c r="D123" s="115" t="s">
        <v>491</v>
      </c>
      <c r="E123" s="115" t="s">
        <v>744</v>
      </c>
      <c r="F123" s="116" t="s">
        <v>21</v>
      </c>
      <c r="G123" s="117" t="s">
        <v>11</v>
      </c>
      <c r="H123" s="119">
        <v>4342.78</v>
      </c>
      <c r="I123" s="120">
        <v>42878</v>
      </c>
      <c r="J123" s="118" t="s">
        <v>725</v>
      </c>
    </row>
    <row r="124" spans="1:10" ht="30" hidden="1" customHeight="1" x14ac:dyDescent="0.3">
      <c r="A124" s="115"/>
      <c r="B124" s="115"/>
      <c r="C124" s="115"/>
      <c r="D124" s="115" t="s">
        <v>491</v>
      </c>
      <c r="E124" s="115" t="s">
        <v>744</v>
      </c>
      <c r="F124" s="116" t="s">
        <v>21</v>
      </c>
      <c r="G124" s="117" t="s">
        <v>11</v>
      </c>
      <c r="H124" s="119">
        <v>4342.78</v>
      </c>
      <c r="I124" s="120">
        <v>42878</v>
      </c>
      <c r="J124" s="118" t="s">
        <v>725</v>
      </c>
    </row>
    <row r="125" spans="1:10" ht="30" hidden="1" customHeight="1" x14ac:dyDescent="0.3">
      <c r="A125" s="115"/>
      <c r="B125" s="115"/>
      <c r="C125" s="115"/>
      <c r="D125" s="115" t="s">
        <v>491</v>
      </c>
      <c r="E125" s="115" t="s">
        <v>744</v>
      </c>
      <c r="F125" s="116" t="s">
        <v>21</v>
      </c>
      <c r="G125" s="117" t="s">
        <v>11</v>
      </c>
      <c r="H125" s="119">
        <v>4342.78</v>
      </c>
      <c r="I125" s="120">
        <v>42878</v>
      </c>
      <c r="J125" s="118" t="s">
        <v>725</v>
      </c>
    </row>
    <row r="126" spans="1:10" ht="30" hidden="1" customHeight="1" x14ac:dyDescent="0.3">
      <c r="A126" s="115"/>
      <c r="B126" s="115"/>
      <c r="C126" s="115"/>
      <c r="D126" s="115" t="s">
        <v>491</v>
      </c>
      <c r="E126" s="115" t="s">
        <v>744</v>
      </c>
      <c r="F126" s="116" t="s">
        <v>21</v>
      </c>
      <c r="G126" s="117" t="s">
        <v>11</v>
      </c>
      <c r="H126" s="119">
        <v>4342.78</v>
      </c>
      <c r="I126" s="120">
        <v>42878</v>
      </c>
      <c r="J126" s="118" t="s">
        <v>725</v>
      </c>
    </row>
    <row r="127" spans="1:10" ht="30" hidden="1" customHeight="1" x14ac:dyDescent="0.3">
      <c r="A127" s="115"/>
      <c r="B127" s="115"/>
      <c r="C127" s="115"/>
      <c r="D127" s="115" t="s">
        <v>491</v>
      </c>
      <c r="E127" s="115" t="s">
        <v>744</v>
      </c>
      <c r="F127" s="116" t="s">
        <v>21</v>
      </c>
      <c r="G127" s="117" t="s">
        <v>11</v>
      </c>
      <c r="H127" s="119">
        <v>4342.78</v>
      </c>
      <c r="I127" s="120">
        <v>42878</v>
      </c>
      <c r="J127" s="118" t="s">
        <v>725</v>
      </c>
    </row>
    <row r="128" spans="1:10" ht="30" hidden="1" customHeight="1" x14ac:dyDescent="0.3">
      <c r="A128" s="115"/>
      <c r="B128" s="115"/>
      <c r="C128" s="115"/>
      <c r="D128" s="115" t="s">
        <v>491</v>
      </c>
      <c r="E128" s="115" t="s">
        <v>744</v>
      </c>
      <c r="F128" s="116" t="s">
        <v>21</v>
      </c>
      <c r="G128" s="117" t="s">
        <v>11</v>
      </c>
      <c r="H128" s="119">
        <v>4342.78</v>
      </c>
      <c r="I128" s="120">
        <v>42878</v>
      </c>
      <c r="J128" s="118" t="s">
        <v>725</v>
      </c>
    </row>
    <row r="129" spans="1:10" ht="30" hidden="1" customHeight="1" x14ac:dyDescent="0.3">
      <c r="A129" s="115"/>
      <c r="B129" s="115"/>
      <c r="C129" s="115"/>
      <c r="D129" s="115" t="s">
        <v>491</v>
      </c>
      <c r="E129" s="115" t="s">
        <v>744</v>
      </c>
      <c r="F129" s="116" t="s">
        <v>21</v>
      </c>
      <c r="G129" s="117" t="s">
        <v>11</v>
      </c>
      <c r="H129" s="119">
        <v>4342.78</v>
      </c>
      <c r="I129" s="120">
        <v>42878</v>
      </c>
      <c r="J129" s="118" t="s">
        <v>725</v>
      </c>
    </row>
    <row r="130" spans="1:10" ht="30" hidden="1" customHeight="1" x14ac:dyDescent="0.3">
      <c r="A130" s="115"/>
      <c r="B130" s="115"/>
      <c r="C130" s="115"/>
      <c r="D130" s="115" t="s">
        <v>491</v>
      </c>
      <c r="E130" s="115" t="s">
        <v>744</v>
      </c>
      <c r="F130" s="116" t="s">
        <v>21</v>
      </c>
      <c r="G130" s="117" t="s">
        <v>11</v>
      </c>
      <c r="H130" s="119">
        <v>4342.78</v>
      </c>
      <c r="I130" s="120">
        <v>42878</v>
      </c>
      <c r="J130" s="118" t="s">
        <v>725</v>
      </c>
    </row>
    <row r="131" spans="1:10" ht="30" hidden="1" customHeight="1" x14ac:dyDescent="0.3">
      <c r="A131" s="115"/>
      <c r="B131" s="115"/>
      <c r="C131" s="115"/>
      <c r="D131" s="115" t="s">
        <v>491</v>
      </c>
      <c r="E131" s="115" t="s">
        <v>744</v>
      </c>
      <c r="F131" s="116" t="s">
        <v>21</v>
      </c>
      <c r="G131" s="117" t="s">
        <v>11</v>
      </c>
      <c r="H131" s="119">
        <v>4342.78</v>
      </c>
      <c r="I131" s="120">
        <v>42878</v>
      </c>
      <c r="J131" s="118" t="s">
        <v>725</v>
      </c>
    </row>
    <row r="132" spans="1:10" ht="30" hidden="1" customHeight="1" x14ac:dyDescent="0.3">
      <c r="A132" s="115"/>
      <c r="B132" s="115"/>
      <c r="C132" s="115"/>
      <c r="D132" s="115" t="s">
        <v>491</v>
      </c>
      <c r="E132" s="115" t="s">
        <v>744</v>
      </c>
      <c r="F132" s="116" t="s">
        <v>21</v>
      </c>
      <c r="G132" s="117" t="s">
        <v>11</v>
      </c>
      <c r="H132" s="119">
        <v>4342.78</v>
      </c>
      <c r="I132" s="120">
        <v>42878</v>
      </c>
      <c r="J132" s="118" t="s">
        <v>725</v>
      </c>
    </row>
    <row r="133" spans="1:10" ht="30" hidden="1" customHeight="1" x14ac:dyDescent="0.3">
      <c r="A133" s="115"/>
      <c r="B133" s="115"/>
      <c r="C133" s="115"/>
      <c r="D133" s="115" t="s">
        <v>66</v>
      </c>
      <c r="E133" s="115" t="s">
        <v>735</v>
      </c>
      <c r="F133" s="116" t="s">
        <v>745</v>
      </c>
      <c r="G133" s="117" t="s">
        <v>11</v>
      </c>
      <c r="H133" s="119">
        <v>82555</v>
      </c>
      <c r="I133" s="120">
        <v>42878</v>
      </c>
      <c r="J133" s="118" t="s">
        <v>725</v>
      </c>
    </row>
    <row r="134" spans="1:10" ht="30" hidden="1" customHeight="1" x14ac:dyDescent="0.3">
      <c r="A134" s="115"/>
      <c r="B134" s="115"/>
      <c r="C134" s="115"/>
      <c r="D134" s="115" t="s">
        <v>66</v>
      </c>
      <c r="E134" s="115" t="s">
        <v>735</v>
      </c>
      <c r="F134" s="116" t="s">
        <v>746</v>
      </c>
      <c r="G134" s="117" t="s">
        <v>11</v>
      </c>
      <c r="H134" s="119">
        <v>82555</v>
      </c>
      <c r="I134" s="120">
        <v>42878</v>
      </c>
      <c r="J134" s="118" t="s">
        <v>593</v>
      </c>
    </row>
    <row r="135" spans="1:10" ht="30" hidden="1" customHeight="1" x14ac:dyDescent="0.3">
      <c r="A135" s="115"/>
      <c r="B135" s="115"/>
      <c r="C135" s="115"/>
      <c r="D135" s="115" t="s">
        <v>66</v>
      </c>
      <c r="E135" s="115" t="s">
        <v>726</v>
      </c>
      <c r="F135" s="116" t="s">
        <v>747</v>
      </c>
      <c r="G135" s="117" t="s">
        <v>11</v>
      </c>
      <c r="H135" s="119">
        <v>47100</v>
      </c>
      <c r="I135" s="120">
        <v>42878</v>
      </c>
      <c r="J135" s="118" t="s">
        <v>593</v>
      </c>
    </row>
    <row r="136" spans="1:10" ht="30" hidden="1" customHeight="1" x14ac:dyDescent="0.3">
      <c r="A136" s="115"/>
      <c r="B136" s="115"/>
      <c r="C136" s="115"/>
      <c r="D136" s="115" t="s">
        <v>66</v>
      </c>
      <c r="E136" s="115" t="s">
        <v>726</v>
      </c>
      <c r="F136" s="116" t="s">
        <v>748</v>
      </c>
      <c r="G136" s="117" t="s">
        <v>11</v>
      </c>
      <c r="H136" s="119">
        <v>47100</v>
      </c>
      <c r="I136" s="120">
        <v>42878</v>
      </c>
      <c r="J136" s="118" t="s">
        <v>593</v>
      </c>
    </row>
    <row r="137" spans="1:10" ht="30" hidden="1" customHeight="1" x14ac:dyDescent="0.3">
      <c r="A137" s="115"/>
      <c r="B137" s="115"/>
      <c r="C137" s="115"/>
      <c r="D137" s="115" t="s">
        <v>66</v>
      </c>
      <c r="E137" s="115" t="s">
        <v>726</v>
      </c>
      <c r="F137" s="116" t="s">
        <v>749</v>
      </c>
      <c r="G137" s="117" t="s">
        <v>11</v>
      </c>
      <c r="H137" s="119">
        <v>47100</v>
      </c>
      <c r="I137" s="120">
        <v>42878</v>
      </c>
      <c r="J137" s="118" t="s">
        <v>593</v>
      </c>
    </row>
    <row r="138" spans="1:10" ht="30" hidden="1" customHeight="1" x14ac:dyDescent="0.3">
      <c r="A138" s="115"/>
      <c r="B138" s="115"/>
      <c r="C138" s="115"/>
      <c r="D138" s="115" t="s">
        <v>66</v>
      </c>
      <c r="E138" s="115" t="s">
        <v>751</v>
      </c>
      <c r="F138" s="116" t="s">
        <v>750</v>
      </c>
      <c r="G138" s="117" t="s">
        <v>11</v>
      </c>
      <c r="H138" s="119">
        <v>143525</v>
      </c>
      <c r="I138" s="120">
        <v>42878</v>
      </c>
      <c r="J138" s="118" t="s">
        <v>720</v>
      </c>
    </row>
    <row r="139" spans="1:10" ht="30" hidden="1" customHeight="1" x14ac:dyDescent="0.3">
      <c r="A139" s="115"/>
      <c r="B139" s="115"/>
      <c r="C139" s="115"/>
      <c r="D139" s="115" t="s">
        <v>66</v>
      </c>
      <c r="E139" s="115" t="s">
        <v>752</v>
      </c>
      <c r="F139" s="116" t="s">
        <v>753</v>
      </c>
      <c r="G139" s="117" t="s">
        <v>11</v>
      </c>
      <c r="H139" s="119">
        <v>141444</v>
      </c>
      <c r="I139" s="120">
        <v>42878</v>
      </c>
      <c r="J139" s="118" t="s">
        <v>720</v>
      </c>
    </row>
    <row r="140" spans="1:10" ht="30" hidden="1" customHeight="1" x14ac:dyDescent="0.3">
      <c r="A140" s="115"/>
      <c r="B140" s="115"/>
      <c r="C140" s="115"/>
      <c r="D140" s="115" t="s">
        <v>66</v>
      </c>
      <c r="E140" s="115" t="s">
        <v>723</v>
      </c>
      <c r="F140" s="116" t="s">
        <v>724</v>
      </c>
      <c r="G140" s="117" t="s">
        <v>11</v>
      </c>
      <c r="H140" s="119">
        <v>143525</v>
      </c>
      <c r="I140" s="120">
        <v>42887</v>
      </c>
      <c r="J140" s="118" t="s">
        <v>551</v>
      </c>
    </row>
    <row r="141" spans="1:10" ht="30" hidden="1" customHeight="1" x14ac:dyDescent="0.3">
      <c r="A141" s="115"/>
      <c r="B141" s="115"/>
      <c r="C141" s="115"/>
      <c r="D141" s="115" t="s">
        <v>145</v>
      </c>
      <c r="E141" s="115" t="s">
        <v>691</v>
      </c>
      <c r="F141" s="116" t="s">
        <v>692</v>
      </c>
      <c r="G141" s="117" t="s">
        <v>11</v>
      </c>
      <c r="H141" s="119">
        <v>13511</v>
      </c>
      <c r="I141" s="120">
        <v>42906</v>
      </c>
      <c r="J141" s="118" t="s">
        <v>617</v>
      </c>
    </row>
    <row r="142" spans="1:10" ht="30" hidden="1" customHeight="1" x14ac:dyDescent="0.3">
      <c r="A142" s="115"/>
      <c r="B142" s="115"/>
      <c r="C142" s="115"/>
      <c r="D142" s="115" t="s">
        <v>145</v>
      </c>
      <c r="E142" s="115" t="s">
        <v>691</v>
      </c>
      <c r="F142" s="116" t="s">
        <v>693</v>
      </c>
      <c r="G142" s="117" t="s">
        <v>11</v>
      </c>
      <c r="H142" s="119">
        <v>13511</v>
      </c>
      <c r="I142" s="120">
        <v>42906</v>
      </c>
      <c r="J142" s="118" t="s">
        <v>617</v>
      </c>
    </row>
    <row r="143" spans="1:10" ht="30" hidden="1" customHeight="1" x14ac:dyDescent="0.3">
      <c r="A143" s="115"/>
      <c r="B143" s="115"/>
      <c r="C143" s="115"/>
      <c r="D143" s="115" t="s">
        <v>145</v>
      </c>
      <c r="E143" s="115" t="s">
        <v>691</v>
      </c>
      <c r="F143" s="116" t="s">
        <v>694</v>
      </c>
      <c r="G143" s="117" t="s">
        <v>11</v>
      </c>
      <c r="H143" s="119">
        <v>13511</v>
      </c>
      <c r="I143" s="120">
        <v>42906</v>
      </c>
      <c r="J143" s="118" t="s">
        <v>551</v>
      </c>
    </row>
    <row r="144" spans="1:10" ht="30" hidden="1" customHeight="1" x14ac:dyDescent="0.3">
      <c r="A144" s="115"/>
      <c r="B144" s="115"/>
      <c r="C144" s="115"/>
      <c r="D144" s="115" t="s">
        <v>145</v>
      </c>
      <c r="E144" s="115" t="s">
        <v>691</v>
      </c>
      <c r="F144" s="116" t="s">
        <v>695</v>
      </c>
      <c r="G144" s="117" t="s">
        <v>11</v>
      </c>
      <c r="H144" s="119">
        <v>13511</v>
      </c>
      <c r="I144" s="120">
        <v>42906</v>
      </c>
      <c r="J144" s="118" t="s">
        <v>551</v>
      </c>
    </row>
    <row r="145" spans="1:10" ht="30" hidden="1" customHeight="1" x14ac:dyDescent="0.3">
      <c r="A145" s="115"/>
      <c r="B145" s="115"/>
      <c r="C145" s="115"/>
      <c r="D145" s="115" t="s">
        <v>145</v>
      </c>
      <c r="E145" s="115" t="s">
        <v>691</v>
      </c>
      <c r="F145" s="116" t="s">
        <v>696</v>
      </c>
      <c r="G145" s="117" t="s">
        <v>11</v>
      </c>
      <c r="H145" s="119">
        <v>13511</v>
      </c>
      <c r="I145" s="120">
        <v>42906</v>
      </c>
      <c r="J145" s="118" t="s">
        <v>551</v>
      </c>
    </row>
    <row r="146" spans="1:10" ht="30" hidden="1" customHeight="1" x14ac:dyDescent="0.3">
      <c r="A146" s="115"/>
      <c r="B146" s="115"/>
      <c r="C146" s="115"/>
      <c r="D146" s="115" t="s">
        <v>145</v>
      </c>
      <c r="E146" s="115" t="s">
        <v>691</v>
      </c>
      <c r="F146" s="116" t="s">
        <v>697</v>
      </c>
      <c r="G146" s="117" t="s">
        <v>11</v>
      </c>
      <c r="H146" s="119">
        <v>13511</v>
      </c>
      <c r="I146" s="120">
        <v>42906</v>
      </c>
      <c r="J146" s="118" t="s">
        <v>551</v>
      </c>
    </row>
    <row r="147" spans="1:10" ht="30" hidden="1" customHeight="1" x14ac:dyDescent="0.3">
      <c r="A147" s="115"/>
      <c r="B147" s="115"/>
      <c r="C147" s="115"/>
      <c r="D147" s="115" t="s">
        <v>145</v>
      </c>
      <c r="E147" s="115" t="s">
        <v>691</v>
      </c>
      <c r="F147" s="116" t="s">
        <v>698</v>
      </c>
      <c r="G147" s="117" t="s">
        <v>11</v>
      </c>
      <c r="H147" s="119">
        <v>13511</v>
      </c>
      <c r="I147" s="120">
        <v>42906</v>
      </c>
      <c r="J147" s="118" t="s">
        <v>551</v>
      </c>
    </row>
    <row r="148" spans="1:10" ht="30" hidden="1" customHeight="1" x14ac:dyDescent="0.3">
      <c r="A148" s="115"/>
      <c r="B148" s="115"/>
      <c r="C148" s="115"/>
      <c r="D148" s="115" t="s">
        <v>145</v>
      </c>
      <c r="E148" s="115" t="s">
        <v>691</v>
      </c>
      <c r="F148" s="116" t="s">
        <v>701</v>
      </c>
      <c r="G148" s="117" t="s">
        <v>11</v>
      </c>
      <c r="H148" s="119">
        <v>13511</v>
      </c>
      <c r="I148" s="120">
        <v>42906</v>
      </c>
      <c r="J148" s="118" t="s">
        <v>551</v>
      </c>
    </row>
    <row r="149" spans="1:10" ht="30" hidden="1" customHeight="1" x14ac:dyDescent="0.3">
      <c r="A149" s="115"/>
      <c r="B149" s="115"/>
      <c r="C149" s="115"/>
      <c r="D149" s="115" t="s">
        <v>145</v>
      </c>
      <c r="E149" s="115" t="s">
        <v>691</v>
      </c>
      <c r="F149" s="116" t="s">
        <v>699</v>
      </c>
      <c r="G149" s="117" t="s">
        <v>11</v>
      </c>
      <c r="H149" s="119">
        <v>13511</v>
      </c>
      <c r="I149" s="120">
        <v>42906</v>
      </c>
      <c r="J149" s="118" t="s">
        <v>551</v>
      </c>
    </row>
    <row r="150" spans="1:10" ht="30" hidden="1" customHeight="1" x14ac:dyDescent="0.3">
      <c r="A150" s="115"/>
      <c r="B150" s="115"/>
      <c r="C150" s="115"/>
      <c r="D150" s="115" t="s">
        <v>145</v>
      </c>
      <c r="E150" s="115" t="s">
        <v>691</v>
      </c>
      <c r="F150" s="116" t="s">
        <v>700</v>
      </c>
      <c r="G150" s="117" t="s">
        <v>11</v>
      </c>
      <c r="H150" s="119">
        <v>13511</v>
      </c>
      <c r="I150" s="120">
        <v>42906</v>
      </c>
      <c r="J150" s="118" t="s">
        <v>551</v>
      </c>
    </row>
    <row r="151" spans="1:10" ht="30" hidden="1" customHeight="1" x14ac:dyDescent="0.3">
      <c r="A151" s="115"/>
      <c r="B151" s="115"/>
      <c r="C151" s="115"/>
      <c r="D151" s="115" t="s">
        <v>145</v>
      </c>
      <c r="E151" s="115" t="s">
        <v>691</v>
      </c>
      <c r="F151" s="116" t="s">
        <v>702</v>
      </c>
      <c r="G151" s="117" t="s">
        <v>11</v>
      </c>
      <c r="H151" s="119">
        <v>13511</v>
      </c>
      <c r="I151" s="120">
        <v>42906</v>
      </c>
      <c r="J151" s="118" t="s">
        <v>551</v>
      </c>
    </row>
    <row r="152" spans="1:10" ht="30" hidden="1" customHeight="1" x14ac:dyDescent="0.3">
      <c r="A152" s="115"/>
      <c r="B152" s="115"/>
      <c r="C152" s="115"/>
      <c r="D152" s="115" t="s">
        <v>145</v>
      </c>
      <c r="E152" s="115" t="s">
        <v>691</v>
      </c>
      <c r="F152" s="116" t="s">
        <v>703</v>
      </c>
      <c r="G152" s="117" t="s">
        <v>11</v>
      </c>
      <c r="H152" s="119">
        <v>13511</v>
      </c>
      <c r="I152" s="120">
        <v>42906</v>
      </c>
      <c r="J152" s="118" t="s">
        <v>551</v>
      </c>
    </row>
    <row r="153" spans="1:10" ht="30" hidden="1" customHeight="1" x14ac:dyDescent="0.3">
      <c r="A153" s="115"/>
      <c r="B153" s="115"/>
      <c r="C153" s="115"/>
      <c r="D153" s="115" t="s">
        <v>145</v>
      </c>
      <c r="E153" s="115" t="s">
        <v>691</v>
      </c>
      <c r="F153" s="116" t="s">
        <v>704</v>
      </c>
      <c r="G153" s="117" t="s">
        <v>11</v>
      </c>
      <c r="H153" s="119">
        <v>13511</v>
      </c>
      <c r="I153" s="120">
        <v>42906</v>
      </c>
      <c r="J153" s="118" t="s">
        <v>551</v>
      </c>
    </row>
    <row r="154" spans="1:10" ht="30" hidden="1" customHeight="1" x14ac:dyDescent="0.3">
      <c r="A154" s="115"/>
      <c r="B154" s="115"/>
      <c r="C154" s="115"/>
      <c r="D154" s="115" t="s">
        <v>145</v>
      </c>
      <c r="E154" s="115" t="s">
        <v>691</v>
      </c>
      <c r="F154" s="116" t="s">
        <v>705</v>
      </c>
      <c r="G154" s="117" t="s">
        <v>11</v>
      </c>
      <c r="H154" s="119">
        <v>13511</v>
      </c>
      <c r="I154" s="120">
        <v>42906</v>
      </c>
      <c r="J154" s="118" t="s">
        <v>551</v>
      </c>
    </row>
    <row r="155" spans="1:10" ht="30" hidden="1" customHeight="1" x14ac:dyDescent="0.3">
      <c r="A155" s="115"/>
      <c r="B155" s="115"/>
      <c r="C155" s="115"/>
      <c r="D155" s="115" t="s">
        <v>145</v>
      </c>
      <c r="E155" s="115" t="s">
        <v>691</v>
      </c>
      <c r="F155" s="116" t="s">
        <v>706</v>
      </c>
      <c r="G155" s="117" t="s">
        <v>11</v>
      </c>
      <c r="H155" s="119">
        <v>13511</v>
      </c>
      <c r="I155" s="120">
        <v>42906</v>
      </c>
      <c r="J155" s="118" t="s">
        <v>617</v>
      </c>
    </row>
    <row r="156" spans="1:10" ht="30" hidden="1" customHeight="1" x14ac:dyDescent="0.3">
      <c r="A156" s="115"/>
      <c r="B156" s="115"/>
      <c r="C156" s="115"/>
      <c r="D156" s="115" t="s">
        <v>145</v>
      </c>
      <c r="E156" s="115" t="s">
        <v>691</v>
      </c>
      <c r="F156" s="116" t="s">
        <v>21</v>
      </c>
      <c r="G156" s="117" t="s">
        <v>11</v>
      </c>
      <c r="H156" s="119">
        <v>13511</v>
      </c>
      <c r="I156" s="120">
        <v>42906</v>
      </c>
      <c r="J156" s="118" t="s">
        <v>551</v>
      </c>
    </row>
    <row r="157" spans="1:10" ht="30" hidden="1" customHeight="1" x14ac:dyDescent="0.3">
      <c r="A157" s="115"/>
      <c r="B157" s="115"/>
      <c r="C157" s="115"/>
      <c r="D157" s="115" t="s">
        <v>145</v>
      </c>
      <c r="E157" s="115" t="s">
        <v>691</v>
      </c>
      <c r="F157" s="116" t="s">
        <v>707</v>
      </c>
      <c r="G157" s="117" t="s">
        <v>11</v>
      </c>
      <c r="H157" s="119">
        <v>13511</v>
      </c>
      <c r="I157" s="120">
        <v>42906</v>
      </c>
      <c r="J157" s="118" t="s">
        <v>551</v>
      </c>
    </row>
    <row r="158" spans="1:10" ht="30" hidden="1" customHeight="1" x14ac:dyDescent="0.3">
      <c r="A158" s="115"/>
      <c r="B158" s="115"/>
      <c r="C158" s="115"/>
      <c r="D158" s="115" t="s">
        <v>145</v>
      </c>
      <c r="E158" s="115" t="s">
        <v>691</v>
      </c>
      <c r="F158" s="116" t="s">
        <v>708</v>
      </c>
      <c r="G158" s="117" t="s">
        <v>11</v>
      </c>
      <c r="H158" s="119">
        <v>13511</v>
      </c>
      <c r="I158" s="120">
        <v>42906</v>
      </c>
      <c r="J158" s="118" t="s">
        <v>551</v>
      </c>
    </row>
    <row r="159" spans="1:10" ht="30" hidden="1" customHeight="1" x14ac:dyDescent="0.3">
      <c r="A159" s="115"/>
      <c r="B159" s="115"/>
      <c r="C159" s="115"/>
      <c r="D159" s="115" t="s">
        <v>145</v>
      </c>
      <c r="E159" s="115" t="s">
        <v>691</v>
      </c>
      <c r="F159" s="116" t="s">
        <v>709</v>
      </c>
      <c r="G159" s="117" t="s">
        <v>11</v>
      </c>
      <c r="H159" s="119">
        <v>13511</v>
      </c>
      <c r="I159" s="120">
        <v>42906</v>
      </c>
      <c r="J159" s="118" t="s">
        <v>551</v>
      </c>
    </row>
    <row r="160" spans="1:10" ht="30" hidden="1" customHeight="1" x14ac:dyDescent="0.3">
      <c r="A160" s="115"/>
      <c r="B160" s="115"/>
      <c r="C160" s="115"/>
      <c r="D160" s="115" t="s">
        <v>145</v>
      </c>
      <c r="E160" s="115" t="s">
        <v>691</v>
      </c>
      <c r="F160" s="116" t="s">
        <v>710</v>
      </c>
      <c r="G160" s="117" t="s">
        <v>11</v>
      </c>
      <c r="H160" s="119">
        <v>13511</v>
      </c>
      <c r="I160" s="120">
        <v>42906</v>
      </c>
      <c r="J160" s="118" t="s">
        <v>551</v>
      </c>
    </row>
    <row r="161" spans="1:10" ht="30" hidden="1" customHeight="1" x14ac:dyDescent="0.3">
      <c r="A161" s="115"/>
      <c r="B161" s="115"/>
      <c r="C161" s="115"/>
      <c r="D161" s="115" t="s">
        <v>145</v>
      </c>
      <c r="E161" s="115" t="s">
        <v>691</v>
      </c>
      <c r="F161" s="116" t="s">
        <v>711</v>
      </c>
      <c r="G161" s="117" t="s">
        <v>11</v>
      </c>
      <c r="H161" s="119">
        <v>13511</v>
      </c>
      <c r="I161" s="120">
        <v>42906</v>
      </c>
      <c r="J161" s="118" t="s">
        <v>551</v>
      </c>
    </row>
    <row r="162" spans="1:10" ht="30" hidden="1" customHeight="1" x14ac:dyDescent="0.3">
      <c r="A162" s="115"/>
      <c r="B162" s="115"/>
      <c r="C162" s="115"/>
      <c r="D162" s="115" t="s">
        <v>145</v>
      </c>
      <c r="E162" s="115" t="s">
        <v>691</v>
      </c>
      <c r="F162" s="116" t="s">
        <v>712</v>
      </c>
      <c r="G162" s="117" t="s">
        <v>11</v>
      </c>
      <c r="H162" s="119">
        <v>13511</v>
      </c>
      <c r="I162" s="120">
        <v>42906</v>
      </c>
      <c r="J162" s="118" t="s">
        <v>551</v>
      </c>
    </row>
    <row r="163" spans="1:10" ht="30" hidden="1" customHeight="1" x14ac:dyDescent="0.3">
      <c r="A163" s="115"/>
      <c r="B163" s="115"/>
      <c r="C163" s="115"/>
      <c r="D163" s="115" t="s">
        <v>145</v>
      </c>
      <c r="E163" s="115" t="s">
        <v>691</v>
      </c>
      <c r="F163" s="116" t="s">
        <v>713</v>
      </c>
      <c r="G163" s="117" t="s">
        <v>11</v>
      </c>
      <c r="H163" s="119">
        <v>13511</v>
      </c>
      <c r="I163" s="120">
        <v>42906</v>
      </c>
      <c r="J163" s="118" t="s">
        <v>551</v>
      </c>
    </row>
    <row r="164" spans="1:10" ht="30" hidden="1" customHeight="1" x14ac:dyDescent="0.3">
      <c r="A164" s="115"/>
      <c r="B164" s="115"/>
      <c r="C164" s="115"/>
      <c r="D164" s="115" t="s">
        <v>145</v>
      </c>
      <c r="E164" s="115" t="s">
        <v>691</v>
      </c>
      <c r="F164" s="116" t="s">
        <v>714</v>
      </c>
      <c r="G164" s="117" t="s">
        <v>11</v>
      </c>
      <c r="H164" s="119">
        <v>13511</v>
      </c>
      <c r="I164" s="120">
        <v>42906</v>
      </c>
      <c r="J164" s="118" t="s">
        <v>551</v>
      </c>
    </row>
    <row r="165" spans="1:10" ht="30" hidden="1" customHeight="1" x14ac:dyDescent="0.3">
      <c r="A165" s="115"/>
      <c r="B165" s="115"/>
      <c r="C165" s="115"/>
      <c r="D165" s="115" t="s">
        <v>145</v>
      </c>
      <c r="E165" s="115" t="s">
        <v>691</v>
      </c>
      <c r="F165" s="116" t="s">
        <v>715</v>
      </c>
      <c r="G165" s="117" t="s">
        <v>11</v>
      </c>
      <c r="H165" s="119">
        <v>13511</v>
      </c>
      <c r="I165" s="120">
        <v>42906</v>
      </c>
      <c r="J165" s="118" t="s">
        <v>551</v>
      </c>
    </row>
    <row r="166" spans="1:10" ht="30" hidden="1" customHeight="1" x14ac:dyDescent="0.3">
      <c r="A166" s="115"/>
      <c r="B166" s="115"/>
      <c r="C166" s="115"/>
      <c r="D166" s="115" t="s">
        <v>145</v>
      </c>
      <c r="E166" s="115" t="s">
        <v>691</v>
      </c>
      <c r="F166" s="116" t="s">
        <v>716</v>
      </c>
      <c r="G166" s="117" t="s">
        <v>11</v>
      </c>
      <c r="H166" s="119">
        <v>13511</v>
      </c>
      <c r="I166" s="120">
        <v>42906</v>
      </c>
      <c r="J166" s="118" t="s">
        <v>551</v>
      </c>
    </row>
    <row r="167" spans="1:10" ht="29.4" hidden="1" customHeight="1" x14ac:dyDescent="0.3">
      <c r="A167" s="115"/>
      <c r="B167" s="115"/>
      <c r="C167" s="115"/>
      <c r="D167" s="115" t="s">
        <v>145</v>
      </c>
      <c r="E167" s="115" t="s">
        <v>717</v>
      </c>
      <c r="F167" s="116" t="s">
        <v>718</v>
      </c>
      <c r="G167" s="117" t="s">
        <v>11</v>
      </c>
      <c r="H167" s="119">
        <v>72599.5</v>
      </c>
      <c r="I167" s="120" t="s">
        <v>719</v>
      </c>
      <c r="J167" s="118" t="s">
        <v>720</v>
      </c>
    </row>
    <row r="168" spans="1:10" ht="30" hidden="1" customHeight="1" x14ac:dyDescent="0.3">
      <c r="A168" s="115"/>
      <c r="B168" s="115"/>
      <c r="C168" s="115"/>
      <c r="D168" s="115" t="s">
        <v>145</v>
      </c>
      <c r="E168" s="115" t="s">
        <v>717</v>
      </c>
      <c r="F168" s="116" t="s">
        <v>722</v>
      </c>
      <c r="G168" s="117" t="s">
        <v>11</v>
      </c>
      <c r="H168" s="119">
        <v>61525</v>
      </c>
      <c r="I168" s="120" t="s">
        <v>719</v>
      </c>
      <c r="J168" s="118" t="s">
        <v>721</v>
      </c>
    </row>
    <row r="169" spans="1:10" ht="30" hidden="1" customHeight="1" x14ac:dyDescent="0.3">
      <c r="A169" s="115"/>
      <c r="B169" s="115"/>
      <c r="C169" s="115"/>
      <c r="D169" s="115" t="s">
        <v>456</v>
      </c>
      <c r="E169" s="115" t="s">
        <v>689</v>
      </c>
      <c r="F169" s="116" t="s">
        <v>21</v>
      </c>
      <c r="G169" s="117" t="s">
        <v>11</v>
      </c>
      <c r="H169" s="119">
        <v>16962.5</v>
      </c>
      <c r="I169" s="120">
        <v>42934</v>
      </c>
      <c r="J169" s="118" t="s">
        <v>594</v>
      </c>
    </row>
    <row r="170" spans="1:10" ht="30" hidden="1" customHeight="1" x14ac:dyDescent="0.3">
      <c r="A170" s="115"/>
      <c r="B170" s="115"/>
      <c r="C170" s="115"/>
      <c r="D170" s="115" t="s">
        <v>456</v>
      </c>
      <c r="E170" s="115" t="s">
        <v>689</v>
      </c>
      <c r="F170" s="116" t="s">
        <v>21</v>
      </c>
      <c r="G170" s="117" t="s">
        <v>11</v>
      </c>
      <c r="H170" s="119">
        <v>16962.5</v>
      </c>
      <c r="I170" s="120">
        <v>42934</v>
      </c>
      <c r="J170" s="118" t="s">
        <v>594</v>
      </c>
    </row>
    <row r="171" spans="1:10" ht="30" hidden="1" customHeight="1" x14ac:dyDescent="0.3">
      <c r="A171" s="115"/>
      <c r="B171" s="115"/>
      <c r="C171" s="115"/>
      <c r="D171" s="115" t="s">
        <v>456</v>
      </c>
      <c r="E171" s="115" t="s">
        <v>689</v>
      </c>
      <c r="F171" s="116" t="s">
        <v>21</v>
      </c>
      <c r="G171" s="117" t="s">
        <v>11</v>
      </c>
      <c r="H171" s="119">
        <v>16962.5</v>
      </c>
      <c r="I171" s="120">
        <v>42934</v>
      </c>
      <c r="J171" s="118" t="s">
        <v>594</v>
      </c>
    </row>
    <row r="172" spans="1:10" ht="30" hidden="1" customHeight="1" x14ac:dyDescent="0.3">
      <c r="A172" s="115"/>
      <c r="B172" s="115"/>
      <c r="C172" s="115"/>
      <c r="D172" s="115" t="s">
        <v>456</v>
      </c>
      <c r="E172" s="115" t="s">
        <v>689</v>
      </c>
      <c r="F172" s="116" t="s">
        <v>21</v>
      </c>
      <c r="G172" s="117" t="s">
        <v>11</v>
      </c>
      <c r="H172" s="119">
        <v>16962.5</v>
      </c>
      <c r="I172" s="120">
        <v>42934</v>
      </c>
      <c r="J172" s="118" t="s">
        <v>594</v>
      </c>
    </row>
    <row r="173" spans="1:10" ht="30" hidden="1" customHeight="1" x14ac:dyDescent="0.3">
      <c r="A173" s="115"/>
      <c r="B173" s="115"/>
      <c r="C173" s="115"/>
      <c r="D173" s="115" t="s">
        <v>456</v>
      </c>
      <c r="E173" s="115" t="s">
        <v>689</v>
      </c>
      <c r="F173" s="116" t="s">
        <v>21</v>
      </c>
      <c r="G173" s="117" t="s">
        <v>11</v>
      </c>
      <c r="H173" s="119">
        <v>16962.5</v>
      </c>
      <c r="I173" s="120">
        <v>42934</v>
      </c>
      <c r="J173" s="118" t="s">
        <v>594</v>
      </c>
    </row>
    <row r="174" spans="1:10" ht="30" hidden="1" customHeight="1" x14ac:dyDescent="0.3">
      <c r="A174" s="115"/>
      <c r="B174" s="115"/>
      <c r="C174" s="115"/>
      <c r="D174" s="115" t="s">
        <v>456</v>
      </c>
      <c r="E174" s="115" t="s">
        <v>689</v>
      </c>
      <c r="F174" s="116" t="s">
        <v>21</v>
      </c>
      <c r="G174" s="117" t="s">
        <v>11</v>
      </c>
      <c r="H174" s="119">
        <v>16962.5</v>
      </c>
      <c r="I174" s="120">
        <v>42934</v>
      </c>
      <c r="J174" s="118" t="s">
        <v>594</v>
      </c>
    </row>
    <row r="175" spans="1:10" ht="30" hidden="1" customHeight="1" x14ac:dyDescent="0.3">
      <c r="A175" s="115"/>
      <c r="B175" s="115"/>
      <c r="C175" s="115"/>
      <c r="D175" s="115" t="s">
        <v>456</v>
      </c>
      <c r="E175" s="115" t="s">
        <v>689</v>
      </c>
      <c r="F175" s="116" t="s">
        <v>21</v>
      </c>
      <c r="G175" s="117" t="s">
        <v>11</v>
      </c>
      <c r="H175" s="119">
        <v>16962.5</v>
      </c>
      <c r="I175" s="120">
        <v>42934</v>
      </c>
      <c r="J175" s="118" t="s">
        <v>594</v>
      </c>
    </row>
    <row r="176" spans="1:10" ht="30" hidden="1" customHeight="1" x14ac:dyDescent="0.3">
      <c r="A176" s="115"/>
      <c r="B176" s="115"/>
      <c r="C176" s="115"/>
      <c r="D176" s="115" t="s">
        <v>456</v>
      </c>
      <c r="E176" s="115" t="s">
        <v>689</v>
      </c>
      <c r="F176" s="116" t="s">
        <v>21</v>
      </c>
      <c r="G176" s="117" t="s">
        <v>11</v>
      </c>
      <c r="H176" s="119">
        <v>16962.5</v>
      </c>
      <c r="I176" s="120">
        <v>42934</v>
      </c>
      <c r="J176" s="118" t="s">
        <v>594</v>
      </c>
    </row>
    <row r="177" spans="1:10" ht="30" hidden="1" customHeight="1" x14ac:dyDescent="0.3">
      <c r="A177" s="115"/>
      <c r="B177" s="115"/>
      <c r="C177" s="115"/>
      <c r="D177" s="115" t="s">
        <v>456</v>
      </c>
      <c r="E177" s="115" t="s">
        <v>689</v>
      </c>
      <c r="F177" s="116" t="s">
        <v>21</v>
      </c>
      <c r="G177" s="117" t="s">
        <v>11</v>
      </c>
      <c r="H177" s="119">
        <v>16962.5</v>
      </c>
      <c r="I177" s="120">
        <v>42934</v>
      </c>
      <c r="J177" s="118" t="s">
        <v>594</v>
      </c>
    </row>
    <row r="178" spans="1:10" ht="30" hidden="1" customHeight="1" x14ac:dyDescent="0.3">
      <c r="A178" s="115"/>
      <c r="B178" s="115"/>
      <c r="C178" s="115"/>
      <c r="D178" s="115" t="s">
        <v>456</v>
      </c>
      <c r="E178" s="115" t="s">
        <v>689</v>
      </c>
      <c r="F178" s="116" t="s">
        <v>21</v>
      </c>
      <c r="G178" s="117" t="s">
        <v>11</v>
      </c>
      <c r="H178" s="119">
        <v>16962.5</v>
      </c>
      <c r="I178" s="120">
        <v>42934</v>
      </c>
      <c r="J178" s="118" t="s">
        <v>594</v>
      </c>
    </row>
    <row r="179" spans="1:10" ht="30" hidden="1" customHeight="1" x14ac:dyDescent="0.3">
      <c r="A179" s="115"/>
      <c r="B179" s="115"/>
      <c r="C179" s="115"/>
      <c r="D179" s="115" t="s">
        <v>456</v>
      </c>
      <c r="E179" s="115" t="s">
        <v>689</v>
      </c>
      <c r="F179" s="116" t="s">
        <v>21</v>
      </c>
      <c r="G179" s="117" t="s">
        <v>11</v>
      </c>
      <c r="H179" s="119">
        <v>16962.5</v>
      </c>
      <c r="I179" s="120">
        <v>42934</v>
      </c>
      <c r="J179" s="118" t="s">
        <v>594</v>
      </c>
    </row>
    <row r="180" spans="1:10" ht="30" hidden="1" customHeight="1" x14ac:dyDescent="0.3">
      <c r="A180" s="115"/>
      <c r="B180" s="115"/>
      <c r="C180" s="115"/>
      <c r="D180" s="115" t="s">
        <v>456</v>
      </c>
      <c r="E180" s="115" t="s">
        <v>689</v>
      </c>
      <c r="F180" s="116" t="s">
        <v>21</v>
      </c>
      <c r="G180" s="117" t="s">
        <v>11</v>
      </c>
      <c r="H180" s="119">
        <v>16962.5</v>
      </c>
      <c r="I180" s="120">
        <v>42934</v>
      </c>
      <c r="J180" s="118" t="s">
        <v>594</v>
      </c>
    </row>
    <row r="181" spans="1:10" ht="30" hidden="1" customHeight="1" x14ac:dyDescent="0.3">
      <c r="A181" s="115"/>
      <c r="B181" s="115"/>
      <c r="C181" s="115"/>
      <c r="D181" s="115" t="s">
        <v>456</v>
      </c>
      <c r="E181" s="115" t="s">
        <v>689</v>
      </c>
      <c r="F181" s="116" t="s">
        <v>21</v>
      </c>
      <c r="G181" s="117" t="s">
        <v>11</v>
      </c>
      <c r="H181" s="119">
        <v>16962.5</v>
      </c>
      <c r="I181" s="120">
        <v>42934</v>
      </c>
      <c r="J181" s="118" t="s">
        <v>594</v>
      </c>
    </row>
    <row r="182" spans="1:10" ht="30" hidden="1" customHeight="1" x14ac:dyDescent="0.3">
      <c r="A182" s="115"/>
      <c r="B182" s="115"/>
      <c r="C182" s="115"/>
      <c r="D182" s="115" t="s">
        <v>456</v>
      </c>
      <c r="E182" s="115" t="s">
        <v>689</v>
      </c>
      <c r="F182" s="116" t="s">
        <v>21</v>
      </c>
      <c r="G182" s="117" t="s">
        <v>11</v>
      </c>
      <c r="H182" s="119">
        <v>16962.5</v>
      </c>
      <c r="I182" s="120">
        <v>42934</v>
      </c>
      <c r="J182" s="118" t="s">
        <v>594</v>
      </c>
    </row>
    <row r="183" spans="1:10" ht="30" hidden="1" customHeight="1" x14ac:dyDescent="0.3">
      <c r="A183" s="115"/>
      <c r="B183" s="115"/>
      <c r="C183" s="115"/>
      <c r="D183" s="115" t="s">
        <v>456</v>
      </c>
      <c r="E183" s="115" t="s">
        <v>689</v>
      </c>
      <c r="F183" s="116" t="s">
        <v>21</v>
      </c>
      <c r="G183" s="117" t="s">
        <v>11</v>
      </c>
      <c r="H183" s="119">
        <v>16962.5</v>
      </c>
      <c r="I183" s="120">
        <v>42934</v>
      </c>
      <c r="J183" s="118" t="s">
        <v>594</v>
      </c>
    </row>
    <row r="184" spans="1:10" ht="30" hidden="1" customHeight="1" x14ac:dyDescent="0.3">
      <c r="A184" s="115"/>
      <c r="B184" s="115"/>
      <c r="C184" s="115"/>
      <c r="D184" s="115" t="s">
        <v>456</v>
      </c>
      <c r="E184" s="115" t="s">
        <v>689</v>
      </c>
      <c r="F184" s="116" t="s">
        <v>21</v>
      </c>
      <c r="G184" s="117" t="s">
        <v>11</v>
      </c>
      <c r="H184" s="119">
        <v>16962.5</v>
      </c>
      <c r="I184" s="120">
        <v>42934</v>
      </c>
      <c r="J184" s="118" t="s">
        <v>594</v>
      </c>
    </row>
    <row r="185" spans="1:10" ht="30" hidden="1" customHeight="1" x14ac:dyDescent="0.3">
      <c r="A185" s="115"/>
      <c r="B185" s="115"/>
      <c r="C185" s="115"/>
      <c r="D185" s="115" t="s">
        <v>456</v>
      </c>
      <c r="E185" s="115" t="s">
        <v>689</v>
      </c>
      <c r="F185" s="116" t="s">
        <v>21</v>
      </c>
      <c r="G185" s="117" t="s">
        <v>11</v>
      </c>
      <c r="H185" s="119">
        <v>16962.5</v>
      </c>
      <c r="I185" s="120">
        <v>42934</v>
      </c>
      <c r="J185" s="118" t="s">
        <v>594</v>
      </c>
    </row>
    <row r="186" spans="1:10" ht="30" hidden="1" customHeight="1" x14ac:dyDescent="0.3">
      <c r="A186" s="115"/>
      <c r="B186" s="115"/>
      <c r="C186" s="115"/>
      <c r="D186" s="115" t="s">
        <v>456</v>
      </c>
      <c r="E186" s="115" t="s">
        <v>689</v>
      </c>
      <c r="F186" s="116" t="s">
        <v>21</v>
      </c>
      <c r="G186" s="117" t="s">
        <v>11</v>
      </c>
      <c r="H186" s="119">
        <v>16962.5</v>
      </c>
      <c r="I186" s="120">
        <v>42934</v>
      </c>
      <c r="J186" s="118" t="s">
        <v>594</v>
      </c>
    </row>
    <row r="187" spans="1:10" ht="30" hidden="1" customHeight="1" x14ac:dyDescent="0.3">
      <c r="A187" s="115"/>
      <c r="B187" s="115"/>
      <c r="C187" s="115"/>
      <c r="D187" s="115" t="s">
        <v>456</v>
      </c>
      <c r="E187" s="115" t="s">
        <v>689</v>
      </c>
      <c r="F187" s="116" t="s">
        <v>21</v>
      </c>
      <c r="G187" s="117" t="s">
        <v>11</v>
      </c>
      <c r="H187" s="119">
        <v>16962.5</v>
      </c>
      <c r="I187" s="120">
        <v>42934</v>
      </c>
      <c r="J187" s="118" t="s">
        <v>594</v>
      </c>
    </row>
    <row r="188" spans="1:10" ht="30" hidden="1" customHeight="1" x14ac:dyDescent="0.3">
      <c r="A188" s="115"/>
      <c r="B188" s="115"/>
      <c r="C188" s="115"/>
      <c r="D188" s="115" t="s">
        <v>456</v>
      </c>
      <c r="E188" s="115" t="s">
        <v>689</v>
      </c>
      <c r="F188" s="116" t="s">
        <v>21</v>
      </c>
      <c r="G188" s="117" t="s">
        <v>11</v>
      </c>
      <c r="H188" s="119">
        <v>16962.5</v>
      </c>
      <c r="I188" s="120">
        <v>42934</v>
      </c>
      <c r="J188" s="118" t="s">
        <v>594</v>
      </c>
    </row>
    <row r="189" spans="1:10" ht="30" hidden="1" customHeight="1" x14ac:dyDescent="0.3">
      <c r="A189" s="115"/>
      <c r="B189" s="115"/>
      <c r="C189" s="115"/>
      <c r="D189" s="115" t="s">
        <v>456</v>
      </c>
      <c r="E189" s="115" t="s">
        <v>689</v>
      </c>
      <c r="F189" s="116" t="s">
        <v>21</v>
      </c>
      <c r="G189" s="117" t="s">
        <v>11</v>
      </c>
      <c r="H189" s="119">
        <v>16962.5</v>
      </c>
      <c r="I189" s="120">
        <v>42934</v>
      </c>
      <c r="J189" s="118" t="s">
        <v>594</v>
      </c>
    </row>
    <row r="190" spans="1:10" ht="30" hidden="1" customHeight="1" x14ac:dyDescent="0.3">
      <c r="A190" s="115"/>
      <c r="B190" s="115"/>
      <c r="C190" s="115"/>
      <c r="D190" s="115" t="s">
        <v>456</v>
      </c>
      <c r="E190" s="115" t="s">
        <v>689</v>
      </c>
      <c r="F190" s="116" t="s">
        <v>21</v>
      </c>
      <c r="G190" s="117" t="s">
        <v>11</v>
      </c>
      <c r="H190" s="119">
        <v>16962.5</v>
      </c>
      <c r="I190" s="120">
        <v>42934</v>
      </c>
      <c r="J190" s="118" t="s">
        <v>594</v>
      </c>
    </row>
    <row r="191" spans="1:10" ht="30" hidden="1" customHeight="1" x14ac:dyDescent="0.3">
      <c r="A191" s="115"/>
      <c r="B191" s="115"/>
      <c r="C191" s="115"/>
      <c r="D191" s="115" t="s">
        <v>456</v>
      </c>
      <c r="E191" s="115" t="s">
        <v>689</v>
      </c>
      <c r="F191" s="116" t="s">
        <v>21</v>
      </c>
      <c r="G191" s="117" t="s">
        <v>11</v>
      </c>
      <c r="H191" s="119">
        <v>16962.5</v>
      </c>
      <c r="I191" s="120">
        <v>42934</v>
      </c>
      <c r="J191" s="118" t="s">
        <v>594</v>
      </c>
    </row>
    <row r="192" spans="1:10" ht="30" hidden="1" customHeight="1" x14ac:dyDescent="0.3">
      <c r="A192" s="115"/>
      <c r="B192" s="115"/>
      <c r="C192" s="115"/>
      <c r="D192" s="115" t="s">
        <v>456</v>
      </c>
      <c r="E192" s="115" t="s">
        <v>689</v>
      </c>
      <c r="F192" s="116" t="s">
        <v>21</v>
      </c>
      <c r="G192" s="117" t="s">
        <v>11</v>
      </c>
      <c r="H192" s="119">
        <v>16962.5</v>
      </c>
      <c r="I192" s="120">
        <v>42934</v>
      </c>
      <c r="J192" s="118" t="s">
        <v>594</v>
      </c>
    </row>
    <row r="193" spans="1:10" ht="30" hidden="1" customHeight="1" x14ac:dyDescent="0.3">
      <c r="A193" s="115"/>
      <c r="B193" s="115"/>
      <c r="C193" s="115"/>
      <c r="D193" s="115" t="s">
        <v>456</v>
      </c>
      <c r="E193" s="115" t="s">
        <v>689</v>
      </c>
      <c r="F193" s="116" t="s">
        <v>21</v>
      </c>
      <c r="G193" s="117" t="s">
        <v>11</v>
      </c>
      <c r="H193" s="119">
        <v>16962.5</v>
      </c>
      <c r="I193" s="120">
        <v>42934</v>
      </c>
      <c r="J193" s="118" t="s">
        <v>594</v>
      </c>
    </row>
    <row r="194" spans="1:10" ht="30" hidden="1" customHeight="1" x14ac:dyDescent="0.3">
      <c r="A194" s="115"/>
      <c r="B194" s="115"/>
      <c r="C194" s="115"/>
      <c r="D194" s="115" t="s">
        <v>456</v>
      </c>
      <c r="E194" s="115" t="s">
        <v>689</v>
      </c>
      <c r="F194" s="116" t="s">
        <v>21</v>
      </c>
      <c r="G194" s="117" t="s">
        <v>11</v>
      </c>
      <c r="H194" s="119">
        <v>16962.5</v>
      </c>
      <c r="I194" s="120">
        <v>42934</v>
      </c>
      <c r="J194" s="118" t="s">
        <v>594</v>
      </c>
    </row>
    <row r="195" spans="1:10" ht="30" hidden="1" customHeight="1" x14ac:dyDescent="0.3">
      <c r="A195" s="115"/>
      <c r="B195" s="115"/>
      <c r="C195" s="115"/>
      <c r="D195" s="115" t="s">
        <v>456</v>
      </c>
      <c r="E195" s="115" t="s">
        <v>689</v>
      </c>
      <c r="F195" s="116" t="s">
        <v>21</v>
      </c>
      <c r="G195" s="117" t="s">
        <v>11</v>
      </c>
      <c r="H195" s="119">
        <v>16962.5</v>
      </c>
      <c r="I195" s="120">
        <v>42934</v>
      </c>
      <c r="J195" s="118" t="s">
        <v>594</v>
      </c>
    </row>
    <row r="196" spans="1:10" ht="30" hidden="1" customHeight="1" x14ac:dyDescent="0.3">
      <c r="A196" s="115"/>
      <c r="B196" s="115"/>
      <c r="C196" s="115"/>
      <c r="D196" s="115" t="s">
        <v>456</v>
      </c>
      <c r="E196" s="115" t="s">
        <v>689</v>
      </c>
      <c r="F196" s="116" t="s">
        <v>21</v>
      </c>
      <c r="G196" s="117" t="s">
        <v>11</v>
      </c>
      <c r="H196" s="119">
        <v>16962.5</v>
      </c>
      <c r="I196" s="120">
        <v>42934</v>
      </c>
      <c r="J196" s="118" t="s">
        <v>594</v>
      </c>
    </row>
    <row r="197" spans="1:10" ht="30" hidden="1" customHeight="1" x14ac:dyDescent="0.3">
      <c r="A197" s="115"/>
      <c r="B197" s="115"/>
      <c r="C197" s="115"/>
      <c r="D197" s="115" t="s">
        <v>456</v>
      </c>
      <c r="E197" s="115" t="s">
        <v>689</v>
      </c>
      <c r="F197" s="116" t="s">
        <v>21</v>
      </c>
      <c r="G197" s="117" t="s">
        <v>11</v>
      </c>
      <c r="H197" s="119">
        <v>16962.5</v>
      </c>
      <c r="I197" s="120">
        <v>42934</v>
      </c>
      <c r="J197" s="118" t="s">
        <v>594</v>
      </c>
    </row>
    <row r="198" spans="1:10" ht="30" hidden="1" customHeight="1" x14ac:dyDescent="0.3">
      <c r="A198" s="115"/>
      <c r="B198" s="115"/>
      <c r="C198" s="115"/>
      <c r="D198" s="115" t="s">
        <v>456</v>
      </c>
      <c r="E198" s="115" t="s">
        <v>689</v>
      </c>
      <c r="F198" s="116" t="s">
        <v>21</v>
      </c>
      <c r="G198" s="117" t="s">
        <v>11</v>
      </c>
      <c r="H198" s="119">
        <v>16962.5</v>
      </c>
      <c r="I198" s="120">
        <v>42934</v>
      </c>
      <c r="J198" s="118" t="s">
        <v>594</v>
      </c>
    </row>
    <row r="199" spans="1:10" ht="30" hidden="1" customHeight="1" x14ac:dyDescent="0.3">
      <c r="A199" s="115"/>
      <c r="B199" s="115"/>
      <c r="C199" s="115"/>
      <c r="D199" s="115" t="s">
        <v>456</v>
      </c>
      <c r="E199" s="115" t="s">
        <v>689</v>
      </c>
      <c r="F199" s="116" t="s">
        <v>21</v>
      </c>
      <c r="G199" s="117" t="s">
        <v>11</v>
      </c>
      <c r="H199" s="119">
        <v>16962.5</v>
      </c>
      <c r="I199" s="120">
        <v>42934</v>
      </c>
      <c r="J199" s="118" t="s">
        <v>594</v>
      </c>
    </row>
    <row r="200" spans="1:10" ht="30" hidden="1" customHeight="1" x14ac:dyDescent="0.3">
      <c r="A200" s="115"/>
      <c r="B200" s="115"/>
      <c r="C200" s="115"/>
      <c r="D200" s="115" t="s">
        <v>456</v>
      </c>
      <c r="E200" s="115" t="s">
        <v>689</v>
      </c>
      <c r="F200" s="116" t="s">
        <v>21</v>
      </c>
      <c r="G200" s="117" t="s">
        <v>11</v>
      </c>
      <c r="H200" s="119">
        <v>16962.5</v>
      </c>
      <c r="I200" s="120">
        <v>42934</v>
      </c>
      <c r="J200" s="118" t="s">
        <v>594</v>
      </c>
    </row>
    <row r="201" spans="1:10" ht="30" hidden="1" customHeight="1" x14ac:dyDescent="0.3">
      <c r="A201" s="115"/>
      <c r="B201" s="115"/>
      <c r="C201" s="115"/>
      <c r="D201" s="115" t="s">
        <v>456</v>
      </c>
      <c r="E201" s="115" t="s">
        <v>689</v>
      </c>
      <c r="F201" s="116" t="s">
        <v>21</v>
      </c>
      <c r="G201" s="117" t="s">
        <v>11</v>
      </c>
      <c r="H201" s="119">
        <v>16962.5</v>
      </c>
      <c r="I201" s="120">
        <v>42934</v>
      </c>
      <c r="J201" s="118" t="s">
        <v>594</v>
      </c>
    </row>
    <row r="202" spans="1:10" ht="30" hidden="1" customHeight="1" x14ac:dyDescent="0.3">
      <c r="A202" s="115"/>
      <c r="B202" s="115"/>
      <c r="C202" s="115"/>
      <c r="D202" s="115" t="s">
        <v>456</v>
      </c>
      <c r="E202" s="115" t="s">
        <v>689</v>
      </c>
      <c r="F202" s="116" t="s">
        <v>21</v>
      </c>
      <c r="G202" s="117" t="s">
        <v>11</v>
      </c>
      <c r="H202" s="119">
        <v>16962.5</v>
      </c>
      <c r="I202" s="120">
        <v>42934</v>
      </c>
      <c r="J202" s="118" t="s">
        <v>594</v>
      </c>
    </row>
    <row r="203" spans="1:10" ht="30" hidden="1" customHeight="1" x14ac:dyDescent="0.3">
      <c r="A203" s="115"/>
      <c r="B203" s="115"/>
      <c r="C203" s="115"/>
      <c r="D203" s="115" t="s">
        <v>456</v>
      </c>
      <c r="E203" s="115" t="s">
        <v>689</v>
      </c>
      <c r="F203" s="116" t="s">
        <v>21</v>
      </c>
      <c r="G203" s="117" t="s">
        <v>11</v>
      </c>
      <c r="H203" s="119">
        <v>16962.5</v>
      </c>
      <c r="I203" s="120">
        <v>42934</v>
      </c>
      <c r="J203" s="118" t="s">
        <v>594</v>
      </c>
    </row>
    <row r="204" spans="1:10" ht="30" hidden="1" customHeight="1" x14ac:dyDescent="0.3">
      <c r="A204" s="115"/>
      <c r="B204" s="115"/>
      <c r="C204" s="115"/>
      <c r="D204" s="115" t="s">
        <v>456</v>
      </c>
      <c r="E204" s="115" t="s">
        <v>689</v>
      </c>
      <c r="F204" s="116" t="s">
        <v>21</v>
      </c>
      <c r="G204" s="117" t="s">
        <v>367</v>
      </c>
      <c r="H204" s="119">
        <v>16962.5</v>
      </c>
      <c r="I204" s="120">
        <v>42934</v>
      </c>
      <c r="J204" s="118" t="s">
        <v>577</v>
      </c>
    </row>
    <row r="205" spans="1:10" ht="30" hidden="1" customHeight="1" x14ac:dyDescent="0.3">
      <c r="A205" s="115"/>
      <c r="B205" s="115"/>
      <c r="C205" s="115"/>
      <c r="D205" s="115" t="s">
        <v>456</v>
      </c>
      <c r="E205" s="115" t="s">
        <v>689</v>
      </c>
      <c r="F205" s="116" t="s">
        <v>21</v>
      </c>
      <c r="G205" s="117" t="s">
        <v>11</v>
      </c>
      <c r="H205" s="119">
        <v>16962.5</v>
      </c>
      <c r="I205" s="120">
        <v>42934</v>
      </c>
      <c r="J205" s="118" t="s">
        <v>594</v>
      </c>
    </row>
    <row r="206" spans="1:10" ht="30" hidden="1" customHeight="1" x14ac:dyDescent="0.3">
      <c r="A206" s="115"/>
      <c r="B206" s="115"/>
      <c r="C206" s="115"/>
      <c r="D206" s="115" t="s">
        <v>456</v>
      </c>
      <c r="E206" s="115" t="s">
        <v>689</v>
      </c>
      <c r="F206" s="116" t="s">
        <v>21</v>
      </c>
      <c r="G206" s="117" t="s">
        <v>11</v>
      </c>
      <c r="H206" s="119">
        <v>16962.5</v>
      </c>
      <c r="I206" s="120">
        <v>42934</v>
      </c>
      <c r="J206" s="118" t="s">
        <v>594</v>
      </c>
    </row>
    <row r="207" spans="1:10" ht="30" hidden="1" customHeight="1" x14ac:dyDescent="0.3">
      <c r="A207" s="115"/>
      <c r="B207" s="115"/>
      <c r="C207" s="115"/>
      <c r="D207" s="115" t="s">
        <v>456</v>
      </c>
      <c r="E207" s="115" t="s">
        <v>689</v>
      </c>
      <c r="F207" s="116" t="s">
        <v>21</v>
      </c>
      <c r="G207" s="117" t="s">
        <v>11</v>
      </c>
      <c r="H207" s="119">
        <v>16962.5</v>
      </c>
      <c r="I207" s="120">
        <v>42934</v>
      </c>
      <c r="J207" s="118" t="s">
        <v>594</v>
      </c>
    </row>
    <row r="208" spans="1:10" ht="30" hidden="1" customHeight="1" x14ac:dyDescent="0.3">
      <c r="A208" s="115"/>
      <c r="B208" s="115"/>
      <c r="C208" s="115"/>
      <c r="D208" s="115" t="s">
        <v>456</v>
      </c>
      <c r="E208" s="115" t="s">
        <v>689</v>
      </c>
      <c r="F208" s="116" t="s">
        <v>21</v>
      </c>
      <c r="G208" s="117" t="s">
        <v>11</v>
      </c>
      <c r="H208" s="119">
        <v>16962.5</v>
      </c>
      <c r="I208" s="120">
        <v>42934</v>
      </c>
      <c r="J208" s="118" t="s">
        <v>594</v>
      </c>
    </row>
    <row r="209" spans="1:10" ht="30" hidden="1" customHeight="1" x14ac:dyDescent="0.3">
      <c r="A209" s="115"/>
      <c r="B209" s="115"/>
      <c r="C209" s="115"/>
      <c r="D209" s="115" t="s">
        <v>456</v>
      </c>
      <c r="E209" s="115" t="s">
        <v>689</v>
      </c>
      <c r="F209" s="116" t="s">
        <v>21</v>
      </c>
      <c r="G209" s="117" t="s">
        <v>11</v>
      </c>
      <c r="H209" s="119">
        <v>16962.5</v>
      </c>
      <c r="I209" s="120">
        <v>42934</v>
      </c>
      <c r="J209" s="118" t="s">
        <v>594</v>
      </c>
    </row>
    <row r="210" spans="1:10" ht="30" hidden="1" customHeight="1" x14ac:dyDescent="0.3">
      <c r="A210" s="115"/>
      <c r="B210" s="115"/>
      <c r="C210" s="115"/>
      <c r="D210" s="115" t="s">
        <v>456</v>
      </c>
      <c r="E210" s="115" t="s">
        <v>689</v>
      </c>
      <c r="F210" s="116" t="s">
        <v>21</v>
      </c>
      <c r="G210" s="117" t="s">
        <v>11</v>
      </c>
      <c r="H210" s="119">
        <v>16962.5</v>
      </c>
      <c r="I210" s="120">
        <v>42934</v>
      </c>
      <c r="J210" s="118" t="s">
        <v>594</v>
      </c>
    </row>
    <row r="211" spans="1:10" ht="30" hidden="1" customHeight="1" x14ac:dyDescent="0.3">
      <c r="A211" s="115"/>
      <c r="B211" s="115"/>
      <c r="C211" s="115"/>
      <c r="D211" s="115" t="s">
        <v>456</v>
      </c>
      <c r="E211" s="115" t="s">
        <v>689</v>
      </c>
      <c r="F211" s="116" t="s">
        <v>21</v>
      </c>
      <c r="G211" s="117" t="s">
        <v>11</v>
      </c>
      <c r="H211" s="119">
        <v>16962.5</v>
      </c>
      <c r="I211" s="120">
        <v>42934</v>
      </c>
      <c r="J211" s="118" t="s">
        <v>594</v>
      </c>
    </row>
    <row r="212" spans="1:10" ht="30" hidden="1" customHeight="1" x14ac:dyDescent="0.3">
      <c r="A212" s="115"/>
      <c r="B212" s="115"/>
      <c r="C212" s="115"/>
      <c r="D212" s="115" t="s">
        <v>456</v>
      </c>
      <c r="E212" s="115" t="s">
        <v>689</v>
      </c>
      <c r="F212" s="116" t="s">
        <v>21</v>
      </c>
      <c r="G212" s="117" t="s">
        <v>11</v>
      </c>
      <c r="H212" s="119">
        <v>16962.5</v>
      </c>
      <c r="I212" s="120">
        <v>42934</v>
      </c>
      <c r="J212" s="118" t="s">
        <v>594</v>
      </c>
    </row>
    <row r="213" spans="1:10" ht="30" hidden="1" customHeight="1" x14ac:dyDescent="0.3">
      <c r="A213" s="115"/>
      <c r="B213" s="115"/>
      <c r="C213" s="115"/>
      <c r="D213" s="115" t="s">
        <v>456</v>
      </c>
      <c r="E213" s="115" t="s">
        <v>689</v>
      </c>
      <c r="F213" s="116" t="s">
        <v>21</v>
      </c>
      <c r="G213" s="117" t="s">
        <v>11</v>
      </c>
      <c r="H213" s="119">
        <v>16962.5</v>
      </c>
      <c r="I213" s="120">
        <v>42934</v>
      </c>
      <c r="J213" s="118" t="s">
        <v>594</v>
      </c>
    </row>
    <row r="214" spans="1:10" ht="30" hidden="1" customHeight="1" x14ac:dyDescent="0.3">
      <c r="A214" s="115"/>
      <c r="B214" s="115"/>
      <c r="C214" s="115"/>
      <c r="D214" s="115" t="s">
        <v>456</v>
      </c>
      <c r="E214" s="115" t="s">
        <v>689</v>
      </c>
      <c r="F214" s="116" t="s">
        <v>21</v>
      </c>
      <c r="G214" s="117" t="s">
        <v>11</v>
      </c>
      <c r="H214" s="119">
        <v>16962.5</v>
      </c>
      <c r="I214" s="120">
        <v>42934</v>
      </c>
      <c r="J214" s="118" t="s">
        <v>594</v>
      </c>
    </row>
    <row r="215" spans="1:10" ht="30" hidden="1" customHeight="1" x14ac:dyDescent="0.3">
      <c r="A215" s="115"/>
      <c r="B215" s="115"/>
      <c r="C215" s="115"/>
      <c r="D215" s="115" t="s">
        <v>456</v>
      </c>
      <c r="E215" s="115" t="s">
        <v>689</v>
      </c>
      <c r="F215" s="116" t="s">
        <v>21</v>
      </c>
      <c r="G215" s="117" t="s">
        <v>11</v>
      </c>
      <c r="H215" s="119">
        <v>16962.5</v>
      </c>
      <c r="I215" s="120">
        <v>42934</v>
      </c>
      <c r="J215" s="118" t="s">
        <v>594</v>
      </c>
    </row>
    <row r="216" spans="1:10" ht="30" hidden="1" customHeight="1" x14ac:dyDescent="0.3">
      <c r="A216" s="115"/>
      <c r="B216" s="115"/>
      <c r="C216" s="115"/>
      <c r="D216" s="115" t="s">
        <v>456</v>
      </c>
      <c r="E216" s="115" t="s">
        <v>689</v>
      </c>
      <c r="F216" s="116" t="s">
        <v>21</v>
      </c>
      <c r="G216" s="117" t="s">
        <v>11</v>
      </c>
      <c r="H216" s="119">
        <v>16962.5</v>
      </c>
      <c r="I216" s="120">
        <v>42934</v>
      </c>
      <c r="J216" s="118" t="s">
        <v>594</v>
      </c>
    </row>
    <row r="217" spans="1:10" ht="30" hidden="1" customHeight="1" x14ac:dyDescent="0.3">
      <c r="A217" s="115"/>
      <c r="B217" s="115"/>
      <c r="C217" s="115"/>
      <c r="D217" s="115" t="s">
        <v>456</v>
      </c>
      <c r="E217" s="115" t="s">
        <v>689</v>
      </c>
      <c r="F217" s="116" t="s">
        <v>21</v>
      </c>
      <c r="G217" s="117" t="s">
        <v>11</v>
      </c>
      <c r="H217" s="119">
        <v>16962.5</v>
      </c>
      <c r="I217" s="120">
        <v>42934</v>
      </c>
      <c r="J217" s="118" t="s">
        <v>594</v>
      </c>
    </row>
    <row r="218" spans="1:10" ht="30" hidden="1" customHeight="1" x14ac:dyDescent="0.3">
      <c r="A218" s="115"/>
      <c r="B218" s="115"/>
      <c r="C218" s="115"/>
      <c r="D218" s="115" t="s">
        <v>456</v>
      </c>
      <c r="E218" s="115" t="s">
        <v>689</v>
      </c>
      <c r="F218" s="116" t="s">
        <v>21</v>
      </c>
      <c r="G218" s="117" t="s">
        <v>11</v>
      </c>
      <c r="H218" s="119">
        <v>16962.5</v>
      </c>
      <c r="I218" s="120">
        <v>42934</v>
      </c>
      <c r="J218" s="118" t="s">
        <v>594</v>
      </c>
    </row>
    <row r="219" spans="1:10" ht="30" hidden="1" customHeight="1" x14ac:dyDescent="0.3">
      <c r="A219" s="115"/>
      <c r="B219" s="115"/>
      <c r="C219" s="115"/>
      <c r="D219" s="115" t="s">
        <v>456</v>
      </c>
      <c r="E219" s="115" t="s">
        <v>689</v>
      </c>
      <c r="F219" s="116" t="s">
        <v>21</v>
      </c>
      <c r="G219" s="117" t="s">
        <v>11</v>
      </c>
      <c r="H219" s="119">
        <v>16962.5</v>
      </c>
      <c r="I219" s="120">
        <v>42934</v>
      </c>
      <c r="J219" s="118" t="s">
        <v>594</v>
      </c>
    </row>
    <row r="220" spans="1:10" ht="30" hidden="1" customHeight="1" x14ac:dyDescent="0.3">
      <c r="A220" s="115"/>
      <c r="B220" s="115"/>
      <c r="C220" s="115"/>
      <c r="D220" s="115" t="s">
        <v>456</v>
      </c>
      <c r="E220" s="115" t="s">
        <v>689</v>
      </c>
      <c r="F220" s="116" t="s">
        <v>21</v>
      </c>
      <c r="G220" s="117" t="s">
        <v>11</v>
      </c>
      <c r="H220" s="119">
        <v>16962.5</v>
      </c>
      <c r="I220" s="120">
        <v>42934</v>
      </c>
      <c r="J220" s="118" t="s">
        <v>594</v>
      </c>
    </row>
    <row r="221" spans="1:10" ht="30" hidden="1" customHeight="1" x14ac:dyDescent="0.3">
      <c r="A221" s="115"/>
      <c r="B221" s="115"/>
      <c r="C221" s="115"/>
      <c r="D221" s="115" t="s">
        <v>456</v>
      </c>
      <c r="E221" s="115" t="s">
        <v>689</v>
      </c>
      <c r="F221" s="116" t="s">
        <v>21</v>
      </c>
      <c r="G221" s="117" t="s">
        <v>11</v>
      </c>
      <c r="H221" s="119">
        <v>16962.5</v>
      </c>
      <c r="I221" s="120">
        <v>42934</v>
      </c>
      <c r="J221" s="118" t="s">
        <v>594</v>
      </c>
    </row>
    <row r="222" spans="1:10" ht="30" hidden="1" customHeight="1" x14ac:dyDescent="0.3">
      <c r="A222" s="115"/>
      <c r="B222" s="115"/>
      <c r="C222" s="115"/>
      <c r="D222" s="115" t="s">
        <v>456</v>
      </c>
      <c r="E222" s="115" t="s">
        <v>689</v>
      </c>
      <c r="F222" s="116" t="s">
        <v>21</v>
      </c>
      <c r="G222" s="117" t="s">
        <v>11</v>
      </c>
      <c r="H222" s="119">
        <v>16962.5</v>
      </c>
      <c r="I222" s="120">
        <v>42934</v>
      </c>
      <c r="J222" s="118" t="s">
        <v>594</v>
      </c>
    </row>
    <row r="223" spans="1:10" ht="30" hidden="1" customHeight="1" x14ac:dyDescent="0.3">
      <c r="A223" s="115"/>
      <c r="B223" s="115"/>
      <c r="C223" s="115"/>
      <c r="D223" s="115" t="s">
        <v>456</v>
      </c>
      <c r="E223" s="115" t="s">
        <v>689</v>
      </c>
      <c r="F223" s="116" t="s">
        <v>21</v>
      </c>
      <c r="G223" s="117" t="s">
        <v>11</v>
      </c>
      <c r="H223" s="119">
        <v>16962.5</v>
      </c>
      <c r="I223" s="120">
        <v>42934</v>
      </c>
      <c r="J223" s="118" t="s">
        <v>594</v>
      </c>
    </row>
    <row r="224" spans="1:10" ht="30" hidden="1" customHeight="1" x14ac:dyDescent="0.3">
      <c r="A224" s="115"/>
      <c r="B224" s="115"/>
      <c r="C224" s="115"/>
      <c r="D224" s="115" t="s">
        <v>456</v>
      </c>
      <c r="E224" s="115" t="s">
        <v>689</v>
      </c>
      <c r="F224" s="116" t="s">
        <v>21</v>
      </c>
      <c r="G224" s="117" t="s">
        <v>11</v>
      </c>
      <c r="H224" s="119">
        <v>16962.5</v>
      </c>
      <c r="I224" s="120">
        <v>42934</v>
      </c>
      <c r="J224" s="118" t="s">
        <v>594</v>
      </c>
    </row>
    <row r="225" spans="1:10" ht="30" hidden="1" customHeight="1" x14ac:dyDescent="0.3">
      <c r="A225" s="115"/>
      <c r="B225" s="115"/>
      <c r="C225" s="115"/>
      <c r="D225" s="115" t="s">
        <v>456</v>
      </c>
      <c r="E225" s="115" t="s">
        <v>689</v>
      </c>
      <c r="F225" s="116" t="s">
        <v>21</v>
      </c>
      <c r="G225" s="117" t="s">
        <v>11</v>
      </c>
      <c r="H225" s="119">
        <v>16962.5</v>
      </c>
      <c r="I225" s="120">
        <v>42934</v>
      </c>
      <c r="J225" s="118" t="s">
        <v>594</v>
      </c>
    </row>
    <row r="226" spans="1:10" ht="30" hidden="1" customHeight="1" x14ac:dyDescent="0.3">
      <c r="A226" s="115"/>
      <c r="B226" s="115"/>
      <c r="C226" s="115"/>
      <c r="D226" s="115" t="s">
        <v>456</v>
      </c>
      <c r="E226" s="115" t="s">
        <v>689</v>
      </c>
      <c r="F226" s="116" t="s">
        <v>21</v>
      </c>
      <c r="G226" s="117" t="s">
        <v>11</v>
      </c>
      <c r="H226" s="119">
        <v>16962.5</v>
      </c>
      <c r="I226" s="120">
        <v>42934</v>
      </c>
      <c r="J226" s="118" t="s">
        <v>594</v>
      </c>
    </row>
    <row r="227" spans="1:10" ht="30" hidden="1" customHeight="1" x14ac:dyDescent="0.3">
      <c r="A227" s="115"/>
      <c r="B227" s="115"/>
      <c r="C227" s="115"/>
      <c r="D227" s="115" t="s">
        <v>456</v>
      </c>
      <c r="E227" s="115" t="s">
        <v>689</v>
      </c>
      <c r="F227" s="116" t="s">
        <v>21</v>
      </c>
      <c r="G227" s="117" t="s">
        <v>11</v>
      </c>
      <c r="H227" s="119">
        <v>16962.5</v>
      </c>
      <c r="I227" s="120">
        <v>42934</v>
      </c>
      <c r="J227" s="118" t="s">
        <v>594</v>
      </c>
    </row>
    <row r="228" spans="1:10" ht="30" hidden="1" customHeight="1" x14ac:dyDescent="0.3">
      <c r="A228" s="115"/>
      <c r="B228" s="115"/>
      <c r="C228" s="115"/>
      <c r="D228" s="115" t="s">
        <v>456</v>
      </c>
      <c r="E228" s="115" t="s">
        <v>689</v>
      </c>
      <c r="F228" s="116" t="s">
        <v>21</v>
      </c>
      <c r="G228" s="117" t="s">
        <v>11</v>
      </c>
      <c r="H228" s="119">
        <v>16962.5</v>
      </c>
      <c r="I228" s="120">
        <v>42934</v>
      </c>
      <c r="J228" s="118" t="s">
        <v>594</v>
      </c>
    </row>
    <row r="229" spans="1:10" ht="30" hidden="1" customHeight="1" x14ac:dyDescent="0.3">
      <c r="A229" s="115"/>
      <c r="B229" s="115"/>
      <c r="C229" s="115"/>
      <c r="D229" s="115" t="s">
        <v>456</v>
      </c>
      <c r="E229" s="115" t="s">
        <v>689</v>
      </c>
      <c r="F229" s="116" t="s">
        <v>21</v>
      </c>
      <c r="G229" s="117" t="s">
        <v>11</v>
      </c>
      <c r="H229" s="119">
        <v>16962.5</v>
      </c>
      <c r="I229" s="120">
        <v>42934</v>
      </c>
      <c r="J229" s="118" t="s">
        <v>594</v>
      </c>
    </row>
    <row r="230" spans="1:10" ht="30" hidden="1" customHeight="1" x14ac:dyDescent="0.3">
      <c r="A230" s="115"/>
      <c r="B230" s="115"/>
      <c r="C230" s="115"/>
      <c r="D230" s="115" t="s">
        <v>456</v>
      </c>
      <c r="E230" s="115" t="s">
        <v>689</v>
      </c>
      <c r="F230" s="116" t="s">
        <v>21</v>
      </c>
      <c r="G230" s="117" t="s">
        <v>11</v>
      </c>
      <c r="H230" s="119">
        <v>16962.5</v>
      </c>
      <c r="I230" s="120">
        <v>42934</v>
      </c>
      <c r="J230" s="118" t="s">
        <v>594</v>
      </c>
    </row>
    <row r="231" spans="1:10" ht="30" hidden="1" customHeight="1" x14ac:dyDescent="0.3">
      <c r="A231" s="115"/>
      <c r="B231" s="115"/>
      <c r="C231" s="115"/>
      <c r="D231" s="115" t="s">
        <v>456</v>
      </c>
      <c r="E231" s="115" t="s">
        <v>689</v>
      </c>
      <c r="F231" s="116" t="s">
        <v>21</v>
      </c>
      <c r="G231" s="117" t="s">
        <v>11</v>
      </c>
      <c r="H231" s="119">
        <v>16962.5</v>
      </c>
      <c r="I231" s="120">
        <v>42934</v>
      </c>
      <c r="J231" s="118" t="s">
        <v>594</v>
      </c>
    </row>
    <row r="232" spans="1:10" ht="30" hidden="1" customHeight="1" x14ac:dyDescent="0.3">
      <c r="A232" s="115"/>
      <c r="B232" s="115"/>
      <c r="C232" s="115"/>
      <c r="D232" s="115" t="s">
        <v>456</v>
      </c>
      <c r="E232" s="115" t="s">
        <v>689</v>
      </c>
      <c r="F232" s="116" t="s">
        <v>21</v>
      </c>
      <c r="G232" s="117" t="s">
        <v>11</v>
      </c>
      <c r="H232" s="119">
        <v>16962.5</v>
      </c>
      <c r="I232" s="120">
        <v>42934</v>
      </c>
      <c r="J232" s="118" t="s">
        <v>594</v>
      </c>
    </row>
    <row r="233" spans="1:10" ht="30" hidden="1" customHeight="1" x14ac:dyDescent="0.3">
      <c r="A233" s="115"/>
      <c r="B233" s="115"/>
      <c r="C233" s="115"/>
      <c r="D233" s="115" t="s">
        <v>456</v>
      </c>
      <c r="E233" s="115" t="s">
        <v>689</v>
      </c>
      <c r="F233" s="116" t="s">
        <v>21</v>
      </c>
      <c r="G233" s="117" t="s">
        <v>11</v>
      </c>
      <c r="H233" s="119">
        <v>16962.5</v>
      </c>
      <c r="I233" s="120">
        <v>42934</v>
      </c>
      <c r="J233" s="118" t="s">
        <v>594</v>
      </c>
    </row>
    <row r="234" spans="1:10" ht="30" hidden="1" customHeight="1" x14ac:dyDescent="0.3">
      <c r="A234" s="115"/>
      <c r="B234" s="115"/>
      <c r="C234" s="115"/>
      <c r="D234" s="115" t="s">
        <v>456</v>
      </c>
      <c r="E234" s="115" t="s">
        <v>689</v>
      </c>
      <c r="F234" s="116" t="s">
        <v>21</v>
      </c>
      <c r="G234" s="117" t="s">
        <v>11</v>
      </c>
      <c r="H234" s="119">
        <v>16962.5</v>
      </c>
      <c r="I234" s="120">
        <v>42934</v>
      </c>
      <c r="J234" s="118" t="s">
        <v>594</v>
      </c>
    </row>
    <row r="235" spans="1:10" ht="30" hidden="1" customHeight="1" x14ac:dyDescent="0.3">
      <c r="A235" s="115"/>
      <c r="B235" s="115"/>
      <c r="C235" s="115"/>
      <c r="D235" s="115" t="s">
        <v>456</v>
      </c>
      <c r="E235" s="115" t="s">
        <v>689</v>
      </c>
      <c r="F235" s="116" t="s">
        <v>21</v>
      </c>
      <c r="G235" s="117" t="s">
        <v>11</v>
      </c>
      <c r="H235" s="119">
        <v>16962.5</v>
      </c>
      <c r="I235" s="120">
        <v>42934</v>
      </c>
      <c r="J235" s="118" t="s">
        <v>594</v>
      </c>
    </row>
    <row r="236" spans="1:10" ht="30" hidden="1" customHeight="1" x14ac:dyDescent="0.3">
      <c r="A236" s="115"/>
      <c r="B236" s="115"/>
      <c r="C236" s="115"/>
      <c r="D236" s="115" t="s">
        <v>456</v>
      </c>
      <c r="E236" s="115" t="s">
        <v>689</v>
      </c>
      <c r="F236" s="116" t="s">
        <v>21</v>
      </c>
      <c r="G236" s="117" t="s">
        <v>11</v>
      </c>
      <c r="H236" s="119">
        <v>16962.5</v>
      </c>
      <c r="I236" s="120">
        <v>42934</v>
      </c>
      <c r="J236" s="118" t="s">
        <v>594</v>
      </c>
    </row>
    <row r="237" spans="1:10" ht="30" hidden="1" customHeight="1" x14ac:dyDescent="0.3">
      <c r="A237" s="115"/>
      <c r="B237" s="115"/>
      <c r="C237" s="115"/>
      <c r="D237" s="115" t="s">
        <v>456</v>
      </c>
      <c r="E237" s="115" t="s">
        <v>689</v>
      </c>
      <c r="F237" s="116" t="s">
        <v>21</v>
      </c>
      <c r="G237" s="117" t="s">
        <v>11</v>
      </c>
      <c r="H237" s="119">
        <v>16962.5</v>
      </c>
      <c r="I237" s="120">
        <v>42934</v>
      </c>
      <c r="J237" s="118" t="s">
        <v>594</v>
      </c>
    </row>
    <row r="238" spans="1:10" ht="30" hidden="1" customHeight="1" x14ac:dyDescent="0.3">
      <c r="A238" s="115"/>
      <c r="B238" s="115"/>
      <c r="C238" s="115"/>
      <c r="D238" s="115" t="s">
        <v>456</v>
      </c>
      <c r="E238" s="115" t="s">
        <v>689</v>
      </c>
      <c r="F238" s="116" t="s">
        <v>21</v>
      </c>
      <c r="G238" s="117" t="s">
        <v>11</v>
      </c>
      <c r="H238" s="119">
        <v>16962.5</v>
      </c>
      <c r="I238" s="120">
        <v>42934</v>
      </c>
      <c r="J238" s="118" t="s">
        <v>597</v>
      </c>
    </row>
    <row r="239" spans="1:10" ht="30" hidden="1" customHeight="1" x14ac:dyDescent="0.3">
      <c r="A239" s="115"/>
      <c r="B239" s="115"/>
      <c r="C239" s="115"/>
      <c r="D239" s="115" t="s">
        <v>456</v>
      </c>
      <c r="E239" s="115" t="s">
        <v>689</v>
      </c>
      <c r="F239" s="116" t="s">
        <v>21</v>
      </c>
      <c r="G239" s="117" t="s">
        <v>11</v>
      </c>
      <c r="H239" s="119">
        <v>16962.5</v>
      </c>
      <c r="I239" s="120">
        <v>42934</v>
      </c>
      <c r="J239" s="118" t="s">
        <v>597</v>
      </c>
    </row>
    <row r="240" spans="1:10" ht="30" hidden="1" customHeight="1" x14ac:dyDescent="0.3">
      <c r="A240" s="115"/>
      <c r="B240" s="115"/>
      <c r="C240" s="115"/>
      <c r="D240" s="115" t="s">
        <v>456</v>
      </c>
      <c r="E240" s="115" t="s">
        <v>689</v>
      </c>
      <c r="F240" s="116" t="s">
        <v>21</v>
      </c>
      <c r="G240" s="117" t="s">
        <v>11</v>
      </c>
      <c r="H240" s="119">
        <v>16962.5</v>
      </c>
      <c r="I240" s="120">
        <v>42934</v>
      </c>
      <c r="J240" s="118" t="s">
        <v>597</v>
      </c>
    </row>
    <row r="241" spans="1:10" ht="30" hidden="1" customHeight="1" x14ac:dyDescent="0.3">
      <c r="A241" s="115"/>
      <c r="B241" s="115"/>
      <c r="C241" s="115"/>
      <c r="D241" s="115" t="s">
        <v>456</v>
      </c>
      <c r="E241" s="115" t="s">
        <v>689</v>
      </c>
      <c r="F241" s="116" t="s">
        <v>21</v>
      </c>
      <c r="G241" s="117" t="s">
        <v>11</v>
      </c>
      <c r="H241" s="119">
        <v>16962.5</v>
      </c>
      <c r="I241" s="120">
        <v>42934</v>
      </c>
      <c r="J241" s="118" t="s">
        <v>597</v>
      </c>
    </row>
    <row r="242" spans="1:10" ht="30" hidden="1" customHeight="1" x14ac:dyDescent="0.3">
      <c r="A242" s="115"/>
      <c r="B242" s="115"/>
      <c r="C242" s="115"/>
      <c r="D242" s="115" t="s">
        <v>456</v>
      </c>
      <c r="E242" s="115" t="s">
        <v>689</v>
      </c>
      <c r="F242" s="116" t="s">
        <v>21</v>
      </c>
      <c r="G242" s="117" t="s">
        <v>11</v>
      </c>
      <c r="H242" s="119">
        <v>16962.5</v>
      </c>
      <c r="I242" s="120">
        <v>42934</v>
      </c>
      <c r="J242" s="118" t="s">
        <v>597</v>
      </c>
    </row>
    <row r="243" spans="1:10" ht="30" hidden="1" customHeight="1" x14ac:dyDescent="0.3">
      <c r="A243" s="115"/>
      <c r="B243" s="115"/>
      <c r="C243" s="115"/>
      <c r="D243" s="115" t="s">
        <v>456</v>
      </c>
      <c r="E243" s="115" t="s">
        <v>689</v>
      </c>
      <c r="F243" s="116" t="s">
        <v>21</v>
      </c>
      <c r="G243" s="117" t="s">
        <v>11</v>
      </c>
      <c r="H243" s="119">
        <v>16962.5</v>
      </c>
      <c r="I243" s="120">
        <v>42934</v>
      </c>
      <c r="J243" s="118" t="s">
        <v>597</v>
      </c>
    </row>
    <row r="244" spans="1:10" ht="30" hidden="1" customHeight="1" x14ac:dyDescent="0.3">
      <c r="A244" s="115"/>
      <c r="B244" s="115"/>
      <c r="C244" s="115"/>
      <c r="D244" s="115" t="s">
        <v>456</v>
      </c>
      <c r="E244" s="115" t="s">
        <v>689</v>
      </c>
      <c r="F244" s="116" t="s">
        <v>21</v>
      </c>
      <c r="G244" s="117" t="s">
        <v>11</v>
      </c>
      <c r="H244" s="119">
        <v>16962.5</v>
      </c>
      <c r="I244" s="120">
        <v>42934</v>
      </c>
      <c r="J244" s="118" t="s">
        <v>597</v>
      </c>
    </row>
    <row r="245" spans="1:10" ht="30" hidden="1" customHeight="1" x14ac:dyDescent="0.3">
      <c r="A245" s="115"/>
      <c r="B245" s="115"/>
      <c r="C245" s="115"/>
      <c r="D245" s="115" t="s">
        <v>456</v>
      </c>
      <c r="E245" s="115" t="s">
        <v>689</v>
      </c>
      <c r="F245" s="116" t="s">
        <v>21</v>
      </c>
      <c r="G245" s="117" t="s">
        <v>11</v>
      </c>
      <c r="H245" s="119">
        <v>16962.5</v>
      </c>
      <c r="I245" s="120">
        <v>42934</v>
      </c>
      <c r="J245" s="118" t="s">
        <v>597</v>
      </c>
    </row>
    <row r="246" spans="1:10" ht="30" hidden="1" customHeight="1" x14ac:dyDescent="0.3">
      <c r="A246" s="115"/>
      <c r="B246" s="115"/>
      <c r="C246" s="115"/>
      <c r="D246" s="115" t="s">
        <v>456</v>
      </c>
      <c r="E246" s="115" t="s">
        <v>689</v>
      </c>
      <c r="F246" s="116" t="s">
        <v>21</v>
      </c>
      <c r="G246" s="117" t="s">
        <v>11</v>
      </c>
      <c r="H246" s="119">
        <v>16962.5</v>
      </c>
      <c r="I246" s="120">
        <v>42934</v>
      </c>
      <c r="J246" s="118" t="s">
        <v>597</v>
      </c>
    </row>
    <row r="247" spans="1:10" ht="30" hidden="1" customHeight="1" x14ac:dyDescent="0.3">
      <c r="A247" s="115"/>
      <c r="B247" s="115"/>
      <c r="C247" s="115"/>
      <c r="D247" s="115" t="s">
        <v>456</v>
      </c>
      <c r="E247" s="115" t="s">
        <v>689</v>
      </c>
      <c r="F247" s="116" t="s">
        <v>21</v>
      </c>
      <c r="G247" s="117" t="s">
        <v>11</v>
      </c>
      <c r="H247" s="119">
        <v>16962.5</v>
      </c>
      <c r="I247" s="120">
        <v>42934</v>
      </c>
      <c r="J247" s="118" t="s">
        <v>594</v>
      </c>
    </row>
    <row r="248" spans="1:10" ht="30" hidden="1" customHeight="1" x14ac:dyDescent="0.3">
      <c r="A248" s="115"/>
      <c r="B248" s="115"/>
      <c r="C248" s="115"/>
      <c r="D248" s="115" t="s">
        <v>456</v>
      </c>
      <c r="E248" s="115" t="s">
        <v>689</v>
      </c>
      <c r="F248" s="116" t="s">
        <v>21</v>
      </c>
      <c r="G248" s="117" t="s">
        <v>367</v>
      </c>
      <c r="H248" s="119">
        <v>16962.5</v>
      </c>
      <c r="I248" s="120">
        <v>42934</v>
      </c>
      <c r="J248" s="118" t="s">
        <v>577</v>
      </c>
    </row>
    <row r="249" spans="1:10" ht="30" hidden="1" customHeight="1" x14ac:dyDescent="0.3">
      <c r="A249" s="115"/>
      <c r="B249" s="115"/>
      <c r="C249" s="115"/>
      <c r="D249" s="115" t="s">
        <v>456</v>
      </c>
      <c r="E249" s="115" t="s">
        <v>689</v>
      </c>
      <c r="F249" s="116" t="s">
        <v>21</v>
      </c>
      <c r="G249" s="117" t="s">
        <v>367</v>
      </c>
      <c r="H249" s="119">
        <v>16962.5</v>
      </c>
      <c r="I249" s="120">
        <v>42934</v>
      </c>
      <c r="J249" s="118" t="s">
        <v>577</v>
      </c>
    </row>
    <row r="250" spans="1:10" ht="30" hidden="1" customHeight="1" x14ac:dyDescent="0.3">
      <c r="A250" s="115"/>
      <c r="B250" s="115"/>
      <c r="C250" s="115"/>
      <c r="D250" s="115" t="s">
        <v>456</v>
      </c>
      <c r="E250" s="115" t="s">
        <v>689</v>
      </c>
      <c r="F250" s="116" t="s">
        <v>21</v>
      </c>
      <c r="G250" s="117" t="s">
        <v>11</v>
      </c>
      <c r="H250" s="119">
        <v>16962.5</v>
      </c>
      <c r="I250" s="120">
        <v>42934</v>
      </c>
      <c r="J250" s="118" t="s">
        <v>690</v>
      </c>
    </row>
    <row r="251" spans="1:10" ht="30" hidden="1" customHeight="1" x14ac:dyDescent="0.3">
      <c r="A251" s="115"/>
      <c r="B251" s="115"/>
      <c r="C251" s="115"/>
      <c r="D251" s="115" t="s">
        <v>456</v>
      </c>
      <c r="E251" s="115" t="s">
        <v>689</v>
      </c>
      <c r="F251" s="116" t="s">
        <v>21</v>
      </c>
      <c r="G251" s="117" t="s">
        <v>367</v>
      </c>
      <c r="H251" s="119">
        <v>16962.5</v>
      </c>
      <c r="I251" s="120">
        <v>42934</v>
      </c>
      <c r="J251" s="118" t="s">
        <v>577</v>
      </c>
    </row>
    <row r="252" spans="1:10" ht="30" hidden="1" customHeight="1" x14ac:dyDescent="0.3">
      <c r="A252" s="115"/>
      <c r="B252" s="115"/>
      <c r="C252" s="115"/>
      <c r="D252" s="115" t="s">
        <v>456</v>
      </c>
      <c r="E252" s="115" t="s">
        <v>689</v>
      </c>
      <c r="F252" s="116" t="s">
        <v>21</v>
      </c>
      <c r="G252" s="117" t="s">
        <v>367</v>
      </c>
      <c r="H252" s="119">
        <v>16962.5</v>
      </c>
      <c r="I252" s="120">
        <v>42934</v>
      </c>
      <c r="J252" s="118" t="s">
        <v>577</v>
      </c>
    </row>
    <row r="253" spans="1:10" ht="30" hidden="1" customHeight="1" x14ac:dyDescent="0.3">
      <c r="A253" s="115"/>
      <c r="B253" s="115"/>
      <c r="C253" s="115"/>
      <c r="D253" s="115" t="s">
        <v>456</v>
      </c>
      <c r="E253" s="115" t="s">
        <v>689</v>
      </c>
      <c r="F253" s="116" t="s">
        <v>21</v>
      </c>
      <c r="G253" s="117" t="s">
        <v>367</v>
      </c>
      <c r="H253" s="119">
        <v>16962.5</v>
      </c>
      <c r="I253" s="120">
        <v>42934</v>
      </c>
      <c r="J253" s="118" t="s">
        <v>577</v>
      </c>
    </row>
    <row r="254" spans="1:10" ht="30" hidden="1" customHeight="1" x14ac:dyDescent="0.3">
      <c r="A254" s="115"/>
      <c r="B254" s="115"/>
      <c r="C254" s="115"/>
      <c r="D254" s="115" t="s">
        <v>456</v>
      </c>
      <c r="E254" s="115" t="s">
        <v>689</v>
      </c>
      <c r="F254" s="116" t="s">
        <v>21</v>
      </c>
      <c r="G254" s="117" t="s">
        <v>367</v>
      </c>
      <c r="H254" s="119">
        <v>16962.5</v>
      </c>
      <c r="I254" s="120">
        <v>42934</v>
      </c>
      <c r="J254" s="118" t="s">
        <v>577</v>
      </c>
    </row>
    <row r="255" spans="1:10" ht="30" hidden="1" customHeight="1" x14ac:dyDescent="0.3">
      <c r="A255" s="115"/>
      <c r="B255" s="115"/>
      <c r="C255" s="115"/>
      <c r="D255" s="115" t="s">
        <v>456</v>
      </c>
      <c r="E255" s="115" t="s">
        <v>689</v>
      </c>
      <c r="F255" s="116" t="s">
        <v>21</v>
      </c>
      <c r="G255" s="117" t="s">
        <v>11</v>
      </c>
      <c r="H255" s="119">
        <v>16962.5</v>
      </c>
      <c r="I255" s="120">
        <v>42934</v>
      </c>
      <c r="J255" s="118" t="s">
        <v>665</v>
      </c>
    </row>
    <row r="256" spans="1:10" ht="30" hidden="1" customHeight="1" x14ac:dyDescent="0.3">
      <c r="A256" s="115"/>
      <c r="B256" s="115"/>
      <c r="C256" s="115"/>
      <c r="D256" s="115" t="s">
        <v>456</v>
      </c>
      <c r="E256" s="115" t="s">
        <v>689</v>
      </c>
      <c r="F256" s="116" t="s">
        <v>21</v>
      </c>
      <c r="G256" s="117" t="s">
        <v>11</v>
      </c>
      <c r="H256" s="119">
        <v>16962.5</v>
      </c>
      <c r="I256" s="120">
        <v>42934</v>
      </c>
      <c r="J256" s="118" t="s">
        <v>597</v>
      </c>
    </row>
    <row r="257" spans="1:10" ht="30" hidden="1" customHeight="1" x14ac:dyDescent="0.3">
      <c r="A257" s="115"/>
      <c r="B257" s="115"/>
      <c r="C257" s="115"/>
      <c r="D257" s="115" t="s">
        <v>456</v>
      </c>
      <c r="E257" s="115" t="s">
        <v>689</v>
      </c>
      <c r="F257" s="116" t="s">
        <v>21</v>
      </c>
      <c r="G257" s="117" t="s">
        <v>11</v>
      </c>
      <c r="H257" s="119">
        <v>16962.5</v>
      </c>
      <c r="I257" s="120">
        <v>42934</v>
      </c>
      <c r="J257" s="118" t="s">
        <v>597</v>
      </c>
    </row>
    <row r="258" spans="1:10" ht="30" hidden="1" customHeight="1" x14ac:dyDescent="0.3">
      <c r="A258" s="115"/>
      <c r="B258" s="115"/>
      <c r="C258" s="115"/>
      <c r="D258" s="115" t="s">
        <v>456</v>
      </c>
      <c r="E258" s="115" t="s">
        <v>689</v>
      </c>
      <c r="F258" s="116" t="s">
        <v>21</v>
      </c>
      <c r="G258" s="117" t="s">
        <v>11</v>
      </c>
      <c r="H258" s="119">
        <v>16962.5</v>
      </c>
      <c r="I258" s="120">
        <v>42934</v>
      </c>
      <c r="J258" s="118" t="s">
        <v>597</v>
      </c>
    </row>
    <row r="259" spans="1:10" ht="30" hidden="1" customHeight="1" x14ac:dyDescent="0.3">
      <c r="A259" s="115"/>
      <c r="B259" s="115"/>
      <c r="C259" s="115"/>
      <c r="D259" s="115" t="s">
        <v>456</v>
      </c>
      <c r="E259" s="115" t="s">
        <v>689</v>
      </c>
      <c r="F259" s="116" t="s">
        <v>21</v>
      </c>
      <c r="G259" s="117" t="s">
        <v>11</v>
      </c>
      <c r="H259" s="119">
        <v>16962.5</v>
      </c>
      <c r="I259" s="120">
        <v>42934</v>
      </c>
      <c r="J259" s="118" t="s">
        <v>597</v>
      </c>
    </row>
    <row r="260" spans="1:10" ht="30" hidden="1" customHeight="1" x14ac:dyDescent="0.3">
      <c r="A260" s="115"/>
      <c r="B260" s="115"/>
      <c r="C260" s="115"/>
      <c r="D260" s="115" t="s">
        <v>456</v>
      </c>
      <c r="E260" s="115" t="s">
        <v>689</v>
      </c>
      <c r="F260" s="116" t="s">
        <v>21</v>
      </c>
      <c r="G260" s="117" t="s">
        <v>11</v>
      </c>
      <c r="H260" s="119">
        <v>16962.5</v>
      </c>
      <c r="I260" s="120">
        <v>42934</v>
      </c>
      <c r="J260" s="118" t="s">
        <v>597</v>
      </c>
    </row>
    <row r="261" spans="1:10" ht="30" hidden="1" customHeight="1" x14ac:dyDescent="0.3">
      <c r="A261" s="115"/>
      <c r="B261" s="115"/>
      <c r="C261" s="115"/>
      <c r="D261" s="115" t="s">
        <v>456</v>
      </c>
      <c r="E261" s="115" t="s">
        <v>689</v>
      </c>
      <c r="F261" s="116" t="s">
        <v>21</v>
      </c>
      <c r="G261" s="117" t="s">
        <v>11</v>
      </c>
      <c r="H261" s="119">
        <v>16962.5</v>
      </c>
      <c r="I261" s="120">
        <v>42934</v>
      </c>
      <c r="J261" s="118" t="s">
        <v>597</v>
      </c>
    </row>
    <row r="262" spans="1:10" ht="30" hidden="1" customHeight="1" x14ac:dyDescent="0.3">
      <c r="A262" s="115"/>
      <c r="B262" s="115"/>
      <c r="C262" s="115"/>
      <c r="D262" s="115" t="s">
        <v>456</v>
      </c>
      <c r="E262" s="115" t="s">
        <v>689</v>
      </c>
      <c r="F262" s="116" t="s">
        <v>21</v>
      </c>
      <c r="G262" s="117" t="s">
        <v>11</v>
      </c>
      <c r="H262" s="119">
        <v>16962.5</v>
      </c>
      <c r="I262" s="120">
        <v>42934</v>
      </c>
      <c r="J262" s="118" t="s">
        <v>597</v>
      </c>
    </row>
    <row r="263" spans="1:10" ht="30" hidden="1" customHeight="1" x14ac:dyDescent="0.3">
      <c r="A263" s="115"/>
      <c r="B263" s="115"/>
      <c r="C263" s="115"/>
      <c r="D263" s="115" t="s">
        <v>456</v>
      </c>
      <c r="E263" s="115" t="s">
        <v>689</v>
      </c>
      <c r="F263" s="116" t="s">
        <v>21</v>
      </c>
      <c r="G263" s="117" t="s">
        <v>11</v>
      </c>
      <c r="H263" s="119">
        <v>16962.5</v>
      </c>
      <c r="I263" s="120">
        <v>42934</v>
      </c>
      <c r="J263" s="118" t="s">
        <v>597</v>
      </c>
    </row>
    <row r="264" spans="1:10" ht="30" hidden="1" customHeight="1" x14ac:dyDescent="0.3">
      <c r="A264" s="115"/>
      <c r="B264" s="115"/>
      <c r="C264" s="115"/>
      <c r="D264" s="115" t="s">
        <v>456</v>
      </c>
      <c r="E264" s="115" t="s">
        <v>689</v>
      </c>
      <c r="F264" s="116" t="s">
        <v>21</v>
      </c>
      <c r="G264" s="117" t="s">
        <v>11</v>
      </c>
      <c r="H264" s="119">
        <v>16962.5</v>
      </c>
      <c r="I264" s="120">
        <v>42934</v>
      </c>
      <c r="J264" s="118" t="s">
        <v>597</v>
      </c>
    </row>
    <row r="265" spans="1:10" ht="30" hidden="1" customHeight="1" x14ac:dyDescent="0.3">
      <c r="A265" s="115"/>
      <c r="B265" s="115"/>
      <c r="C265" s="115"/>
      <c r="D265" s="115" t="s">
        <v>456</v>
      </c>
      <c r="E265" s="115" t="s">
        <v>689</v>
      </c>
      <c r="F265" s="116" t="s">
        <v>21</v>
      </c>
      <c r="G265" s="117" t="s">
        <v>11</v>
      </c>
      <c r="H265" s="119">
        <v>16962.5</v>
      </c>
      <c r="I265" s="120">
        <v>42934</v>
      </c>
      <c r="J265" s="118" t="s">
        <v>597</v>
      </c>
    </row>
    <row r="266" spans="1:10" ht="30" hidden="1" customHeight="1" x14ac:dyDescent="0.3">
      <c r="A266" s="115"/>
      <c r="B266" s="115"/>
      <c r="C266" s="115"/>
      <c r="D266" s="115" t="s">
        <v>456</v>
      </c>
      <c r="E266" s="115" t="s">
        <v>689</v>
      </c>
      <c r="F266" s="116" t="s">
        <v>21</v>
      </c>
      <c r="G266" s="117" t="s">
        <v>11</v>
      </c>
      <c r="H266" s="119">
        <v>16962.5</v>
      </c>
      <c r="I266" s="120">
        <v>42934</v>
      </c>
      <c r="J266" s="118" t="s">
        <v>597</v>
      </c>
    </row>
    <row r="267" spans="1:10" ht="30" hidden="1" customHeight="1" x14ac:dyDescent="0.3">
      <c r="A267" s="115"/>
      <c r="B267" s="115"/>
      <c r="C267" s="115"/>
      <c r="D267" s="115" t="s">
        <v>456</v>
      </c>
      <c r="E267" s="115" t="s">
        <v>689</v>
      </c>
      <c r="F267" s="116" t="s">
        <v>21</v>
      </c>
      <c r="G267" s="117" t="s">
        <v>11</v>
      </c>
      <c r="H267" s="119">
        <v>16962.5</v>
      </c>
      <c r="I267" s="120">
        <v>42934</v>
      </c>
      <c r="J267" s="118" t="s">
        <v>597</v>
      </c>
    </row>
    <row r="268" spans="1:10" ht="30" hidden="1" customHeight="1" x14ac:dyDescent="0.3">
      <c r="A268" s="115"/>
      <c r="B268" s="115"/>
      <c r="C268" s="115"/>
      <c r="D268" s="115" t="s">
        <v>456</v>
      </c>
      <c r="E268" s="115" t="s">
        <v>689</v>
      </c>
      <c r="F268" s="116" t="s">
        <v>21</v>
      </c>
      <c r="G268" s="117" t="s">
        <v>11</v>
      </c>
      <c r="H268" s="119">
        <v>16962.5</v>
      </c>
      <c r="I268" s="120">
        <v>42934</v>
      </c>
      <c r="J268" s="118" t="s">
        <v>597</v>
      </c>
    </row>
    <row r="269" spans="1:10" ht="30" hidden="1" customHeight="1" x14ac:dyDescent="0.3">
      <c r="A269" s="115"/>
      <c r="B269" s="115"/>
      <c r="C269" s="115"/>
      <c r="D269" s="115" t="s">
        <v>456</v>
      </c>
      <c r="E269" s="115" t="s">
        <v>689</v>
      </c>
      <c r="F269" s="116" t="s">
        <v>21</v>
      </c>
      <c r="G269" s="117" t="s">
        <v>11</v>
      </c>
      <c r="H269" s="119">
        <v>16962.5</v>
      </c>
      <c r="I269" s="120">
        <v>42934</v>
      </c>
      <c r="J269" s="118" t="s">
        <v>597</v>
      </c>
    </row>
    <row r="270" spans="1:10" ht="30" hidden="1" customHeight="1" x14ac:dyDescent="0.3">
      <c r="A270" s="115"/>
      <c r="B270" s="115"/>
      <c r="C270" s="115"/>
      <c r="D270" s="115" t="s">
        <v>456</v>
      </c>
      <c r="E270" s="115" t="s">
        <v>689</v>
      </c>
      <c r="F270" s="116" t="s">
        <v>21</v>
      </c>
      <c r="G270" s="117" t="s">
        <v>11</v>
      </c>
      <c r="H270" s="119">
        <v>16962.5</v>
      </c>
      <c r="I270" s="120">
        <v>42934</v>
      </c>
      <c r="J270" s="118" t="s">
        <v>597</v>
      </c>
    </row>
    <row r="271" spans="1:10" ht="30" hidden="1" customHeight="1" x14ac:dyDescent="0.3">
      <c r="A271" s="115"/>
      <c r="B271" s="115"/>
      <c r="C271" s="115"/>
      <c r="D271" s="115" t="s">
        <v>456</v>
      </c>
      <c r="E271" s="115" t="s">
        <v>689</v>
      </c>
      <c r="F271" s="116" t="s">
        <v>21</v>
      </c>
      <c r="G271" s="117" t="s">
        <v>11</v>
      </c>
      <c r="H271" s="119">
        <v>16962.5</v>
      </c>
      <c r="I271" s="120">
        <v>42934</v>
      </c>
      <c r="J271" s="118" t="s">
        <v>597</v>
      </c>
    </row>
    <row r="272" spans="1:10" ht="30" hidden="1" customHeight="1" x14ac:dyDescent="0.3">
      <c r="A272" s="115"/>
      <c r="B272" s="115"/>
      <c r="C272" s="115"/>
      <c r="D272" s="115" t="s">
        <v>456</v>
      </c>
      <c r="E272" s="115" t="s">
        <v>689</v>
      </c>
      <c r="F272" s="116" t="s">
        <v>21</v>
      </c>
      <c r="G272" s="117" t="s">
        <v>11</v>
      </c>
      <c r="H272" s="119">
        <v>16962.5</v>
      </c>
      <c r="I272" s="120">
        <v>42934</v>
      </c>
      <c r="J272" s="118" t="s">
        <v>597</v>
      </c>
    </row>
    <row r="273" spans="1:10" ht="30" hidden="1" customHeight="1" x14ac:dyDescent="0.3">
      <c r="A273" s="115"/>
      <c r="B273" s="115"/>
      <c r="C273" s="115"/>
      <c r="D273" s="115" t="s">
        <v>456</v>
      </c>
      <c r="E273" s="115" t="s">
        <v>689</v>
      </c>
      <c r="F273" s="116" t="s">
        <v>21</v>
      </c>
      <c r="G273" s="117" t="s">
        <v>11</v>
      </c>
      <c r="H273" s="119">
        <v>16962.5</v>
      </c>
      <c r="I273" s="120">
        <v>42934</v>
      </c>
      <c r="J273" s="118" t="s">
        <v>597</v>
      </c>
    </row>
    <row r="274" spans="1:10" ht="30" hidden="1" customHeight="1" x14ac:dyDescent="0.3">
      <c r="A274" s="115"/>
      <c r="B274" s="115"/>
      <c r="C274" s="115"/>
      <c r="D274" s="115" t="s">
        <v>456</v>
      </c>
      <c r="E274" s="115" t="s">
        <v>689</v>
      </c>
      <c r="F274" s="116" t="s">
        <v>21</v>
      </c>
      <c r="G274" s="117" t="s">
        <v>367</v>
      </c>
      <c r="H274" s="119">
        <v>16962.5</v>
      </c>
      <c r="I274" s="120">
        <v>42934</v>
      </c>
      <c r="J274" s="118" t="s">
        <v>577</v>
      </c>
    </row>
    <row r="275" spans="1:10" ht="30" hidden="1" customHeight="1" x14ac:dyDescent="0.3">
      <c r="A275" s="115"/>
      <c r="B275" s="115"/>
      <c r="C275" s="115"/>
      <c r="D275" s="115" t="s">
        <v>456</v>
      </c>
      <c r="E275" s="115" t="s">
        <v>689</v>
      </c>
      <c r="F275" s="116" t="s">
        <v>21</v>
      </c>
      <c r="G275" s="117" t="s">
        <v>11</v>
      </c>
      <c r="H275" s="119">
        <v>16962.5</v>
      </c>
      <c r="I275" s="120">
        <v>42934</v>
      </c>
      <c r="J275" s="118" t="s">
        <v>597</v>
      </c>
    </row>
    <row r="276" spans="1:10" ht="30" hidden="1" customHeight="1" x14ac:dyDescent="0.3">
      <c r="A276" s="115"/>
      <c r="B276" s="115"/>
      <c r="C276" s="115"/>
      <c r="D276" s="115" t="s">
        <v>456</v>
      </c>
      <c r="E276" s="115" t="s">
        <v>689</v>
      </c>
      <c r="F276" s="116" t="s">
        <v>21</v>
      </c>
      <c r="G276" s="117" t="s">
        <v>367</v>
      </c>
      <c r="H276" s="119">
        <v>16962.5</v>
      </c>
      <c r="I276" s="120">
        <v>42934</v>
      </c>
      <c r="J276" s="118" t="s">
        <v>577</v>
      </c>
    </row>
    <row r="277" spans="1:10" ht="30" hidden="1" customHeight="1" x14ac:dyDescent="0.3">
      <c r="A277" s="115"/>
      <c r="B277" s="115"/>
      <c r="C277" s="115"/>
      <c r="D277" s="115" t="s">
        <v>456</v>
      </c>
      <c r="E277" s="115" t="s">
        <v>689</v>
      </c>
      <c r="F277" s="116" t="s">
        <v>21</v>
      </c>
      <c r="G277" s="117" t="s">
        <v>367</v>
      </c>
      <c r="H277" s="119">
        <v>16962.5</v>
      </c>
      <c r="I277" s="120">
        <v>42934</v>
      </c>
      <c r="J277" s="118" t="s">
        <v>577</v>
      </c>
    </row>
    <row r="278" spans="1:10" ht="30" hidden="1" customHeight="1" x14ac:dyDescent="0.3">
      <c r="A278" s="115"/>
      <c r="B278" s="115"/>
      <c r="C278" s="115"/>
      <c r="D278" s="115" t="s">
        <v>456</v>
      </c>
      <c r="E278" s="115" t="s">
        <v>689</v>
      </c>
      <c r="F278" s="116" t="s">
        <v>21</v>
      </c>
      <c r="G278" s="117" t="s">
        <v>367</v>
      </c>
      <c r="H278" s="119">
        <v>16962.5</v>
      </c>
      <c r="I278" s="120">
        <v>42934</v>
      </c>
      <c r="J278" s="118" t="s">
        <v>577</v>
      </c>
    </row>
    <row r="279" spans="1:10" ht="30" hidden="1" customHeight="1" x14ac:dyDescent="0.3">
      <c r="A279" s="115"/>
      <c r="B279" s="115"/>
      <c r="C279" s="115"/>
      <c r="D279" s="115" t="s">
        <v>456</v>
      </c>
      <c r="E279" s="115" t="s">
        <v>689</v>
      </c>
      <c r="F279" s="116" t="s">
        <v>21</v>
      </c>
      <c r="G279" s="117" t="s">
        <v>367</v>
      </c>
      <c r="H279" s="119">
        <v>16962.5</v>
      </c>
      <c r="I279" s="120">
        <v>42934</v>
      </c>
      <c r="J279" s="118" t="s">
        <v>577</v>
      </c>
    </row>
    <row r="280" spans="1:10" ht="30" hidden="1" customHeight="1" x14ac:dyDescent="0.3">
      <c r="A280" s="115"/>
      <c r="B280" s="115"/>
      <c r="C280" s="115"/>
      <c r="D280" s="115" t="s">
        <v>456</v>
      </c>
      <c r="E280" s="115" t="s">
        <v>689</v>
      </c>
      <c r="F280" s="116" t="s">
        <v>21</v>
      </c>
      <c r="G280" s="117" t="s">
        <v>367</v>
      </c>
      <c r="H280" s="119">
        <v>16962.5</v>
      </c>
      <c r="I280" s="120">
        <v>42934</v>
      </c>
      <c r="J280" s="118" t="s">
        <v>577</v>
      </c>
    </row>
    <row r="281" spans="1:10" ht="30" hidden="1" customHeight="1" x14ac:dyDescent="0.3">
      <c r="A281" s="115"/>
      <c r="B281" s="115"/>
      <c r="C281" s="115"/>
      <c r="D281" s="115" t="s">
        <v>456</v>
      </c>
      <c r="E281" s="115" t="s">
        <v>689</v>
      </c>
      <c r="F281" s="116" t="s">
        <v>21</v>
      </c>
      <c r="G281" s="117" t="s">
        <v>367</v>
      </c>
      <c r="H281" s="119">
        <v>16962.5</v>
      </c>
      <c r="I281" s="120">
        <v>42934</v>
      </c>
      <c r="J281" s="118" t="s">
        <v>665</v>
      </c>
    </row>
    <row r="282" spans="1:10" ht="30" hidden="1" customHeight="1" x14ac:dyDescent="0.3">
      <c r="A282" s="115"/>
      <c r="B282" s="115"/>
      <c r="C282" s="115"/>
      <c r="D282" s="115" t="s">
        <v>456</v>
      </c>
      <c r="E282" s="115" t="s">
        <v>689</v>
      </c>
      <c r="F282" s="116" t="s">
        <v>21</v>
      </c>
      <c r="G282" s="117" t="s">
        <v>11</v>
      </c>
      <c r="H282" s="119">
        <v>16962.5</v>
      </c>
      <c r="I282" s="120">
        <v>42934</v>
      </c>
      <c r="J282" s="118" t="s">
        <v>597</v>
      </c>
    </row>
    <row r="283" spans="1:10" ht="30" hidden="1" customHeight="1" x14ac:dyDescent="0.3">
      <c r="A283" s="115"/>
      <c r="B283" s="115"/>
      <c r="C283" s="115"/>
      <c r="D283" s="115" t="s">
        <v>456</v>
      </c>
      <c r="E283" s="115" t="s">
        <v>689</v>
      </c>
      <c r="F283" s="116" t="s">
        <v>21</v>
      </c>
      <c r="G283" s="117" t="s">
        <v>367</v>
      </c>
      <c r="H283" s="119">
        <v>16962.5</v>
      </c>
      <c r="I283" s="120">
        <v>42934</v>
      </c>
      <c r="J283" s="118" t="s">
        <v>577</v>
      </c>
    </row>
    <row r="284" spans="1:10" ht="30" hidden="1" customHeight="1" x14ac:dyDescent="0.3">
      <c r="A284" s="115"/>
      <c r="B284" s="115"/>
      <c r="C284" s="115"/>
      <c r="D284" s="115" t="s">
        <v>456</v>
      </c>
      <c r="E284" s="115" t="s">
        <v>689</v>
      </c>
      <c r="F284" s="116" t="s">
        <v>21</v>
      </c>
      <c r="G284" s="117" t="s">
        <v>367</v>
      </c>
      <c r="H284" s="119">
        <v>16962.5</v>
      </c>
      <c r="I284" s="120">
        <v>42934</v>
      </c>
      <c r="J284" s="118" t="s">
        <v>577</v>
      </c>
    </row>
    <row r="285" spans="1:10" ht="30" hidden="1" customHeight="1" x14ac:dyDescent="0.3">
      <c r="A285" s="115"/>
      <c r="B285" s="115"/>
      <c r="C285" s="115"/>
      <c r="D285" s="115" t="s">
        <v>456</v>
      </c>
      <c r="E285" s="115" t="s">
        <v>689</v>
      </c>
      <c r="F285" s="116" t="s">
        <v>21</v>
      </c>
      <c r="G285" s="117" t="s">
        <v>367</v>
      </c>
      <c r="H285" s="119">
        <v>16962.5</v>
      </c>
      <c r="I285" s="120">
        <v>42934</v>
      </c>
      <c r="J285" s="118" t="s">
        <v>577</v>
      </c>
    </row>
    <row r="286" spans="1:10" ht="30" hidden="1" customHeight="1" x14ac:dyDescent="0.3">
      <c r="A286" s="115"/>
      <c r="B286" s="115"/>
      <c r="C286" s="115"/>
      <c r="D286" s="115" t="s">
        <v>456</v>
      </c>
      <c r="E286" s="115" t="s">
        <v>689</v>
      </c>
      <c r="F286" s="116" t="s">
        <v>21</v>
      </c>
      <c r="G286" s="117" t="s">
        <v>367</v>
      </c>
      <c r="H286" s="119">
        <v>16962.5</v>
      </c>
      <c r="I286" s="120">
        <v>42934</v>
      </c>
      <c r="J286" s="118" t="s">
        <v>577</v>
      </c>
    </row>
    <row r="287" spans="1:10" ht="30" hidden="1" customHeight="1" x14ac:dyDescent="0.3">
      <c r="A287" s="115"/>
      <c r="B287" s="115"/>
      <c r="C287" s="115"/>
      <c r="D287" s="115" t="s">
        <v>456</v>
      </c>
      <c r="E287" s="115" t="s">
        <v>689</v>
      </c>
      <c r="F287" s="116" t="s">
        <v>21</v>
      </c>
      <c r="G287" s="117" t="s">
        <v>367</v>
      </c>
      <c r="H287" s="119">
        <v>16962.5</v>
      </c>
      <c r="I287" s="120">
        <v>42934</v>
      </c>
      <c r="J287" s="118" t="s">
        <v>577</v>
      </c>
    </row>
    <row r="288" spans="1:10" ht="30" hidden="1" customHeight="1" x14ac:dyDescent="0.3">
      <c r="A288" s="115"/>
      <c r="B288" s="115"/>
      <c r="C288" s="115"/>
      <c r="D288" s="115" t="s">
        <v>456</v>
      </c>
      <c r="E288" s="115" t="s">
        <v>689</v>
      </c>
      <c r="F288" s="116" t="s">
        <v>21</v>
      </c>
      <c r="G288" s="117" t="s">
        <v>367</v>
      </c>
      <c r="H288" s="119">
        <v>16962.5</v>
      </c>
      <c r="I288" s="120">
        <v>42934</v>
      </c>
      <c r="J288" s="118" t="s">
        <v>577</v>
      </c>
    </row>
    <row r="289" spans="1:10" ht="30" hidden="1" customHeight="1" x14ac:dyDescent="0.3">
      <c r="A289" s="115"/>
      <c r="B289" s="115"/>
      <c r="C289" s="115"/>
      <c r="D289" s="115" t="s">
        <v>456</v>
      </c>
      <c r="E289" s="115" t="s">
        <v>689</v>
      </c>
      <c r="F289" s="116" t="s">
        <v>21</v>
      </c>
      <c r="G289" s="117" t="s">
        <v>367</v>
      </c>
      <c r="H289" s="119">
        <v>16962.5</v>
      </c>
      <c r="I289" s="120">
        <v>42934</v>
      </c>
      <c r="J289" s="118" t="s">
        <v>577</v>
      </c>
    </row>
    <row r="290" spans="1:10" ht="30" hidden="1" customHeight="1" x14ac:dyDescent="0.3">
      <c r="A290" s="115"/>
      <c r="B290" s="115"/>
      <c r="C290" s="115"/>
      <c r="D290" s="115" t="s">
        <v>456</v>
      </c>
      <c r="E290" s="115" t="s">
        <v>689</v>
      </c>
      <c r="F290" s="116" t="s">
        <v>21</v>
      </c>
      <c r="G290" s="117" t="s">
        <v>367</v>
      </c>
      <c r="H290" s="119">
        <v>16962.5</v>
      </c>
      <c r="I290" s="120">
        <v>42934</v>
      </c>
      <c r="J290" s="118" t="s">
        <v>577</v>
      </c>
    </row>
    <row r="291" spans="1:10" ht="30" hidden="1" customHeight="1" x14ac:dyDescent="0.3">
      <c r="A291" s="115"/>
      <c r="B291" s="115"/>
      <c r="C291" s="115"/>
      <c r="D291" s="115" t="s">
        <v>456</v>
      </c>
      <c r="E291" s="115" t="s">
        <v>689</v>
      </c>
      <c r="F291" s="116" t="s">
        <v>21</v>
      </c>
      <c r="G291" s="117" t="s">
        <v>367</v>
      </c>
      <c r="H291" s="119">
        <v>16962.5</v>
      </c>
      <c r="I291" s="120">
        <v>42934</v>
      </c>
      <c r="J291" s="118" t="s">
        <v>577</v>
      </c>
    </row>
    <row r="292" spans="1:10" ht="30" hidden="1" customHeight="1" x14ac:dyDescent="0.3">
      <c r="A292" s="115"/>
      <c r="B292" s="115"/>
      <c r="C292" s="115"/>
      <c r="D292" s="115" t="s">
        <v>456</v>
      </c>
      <c r="E292" s="115" t="s">
        <v>689</v>
      </c>
      <c r="F292" s="116" t="s">
        <v>21</v>
      </c>
      <c r="G292" s="117" t="s">
        <v>367</v>
      </c>
      <c r="H292" s="119">
        <v>16962.5</v>
      </c>
      <c r="I292" s="120">
        <v>42934</v>
      </c>
      <c r="J292" s="118" t="s">
        <v>577</v>
      </c>
    </row>
    <row r="293" spans="1:10" ht="30" hidden="1" customHeight="1" x14ac:dyDescent="0.3">
      <c r="A293" s="115"/>
      <c r="B293" s="115"/>
      <c r="C293" s="115"/>
      <c r="D293" s="115" t="s">
        <v>456</v>
      </c>
      <c r="E293" s="115" t="s">
        <v>689</v>
      </c>
      <c r="F293" s="116" t="s">
        <v>21</v>
      </c>
      <c r="G293" s="117" t="s">
        <v>367</v>
      </c>
      <c r="H293" s="119">
        <v>16962.5</v>
      </c>
      <c r="I293" s="120">
        <v>42934</v>
      </c>
      <c r="J293" s="118" t="s">
        <v>577</v>
      </c>
    </row>
    <row r="294" spans="1:10" ht="30" hidden="1" customHeight="1" x14ac:dyDescent="0.3">
      <c r="A294" s="115"/>
      <c r="B294" s="115"/>
      <c r="C294" s="115"/>
      <c r="D294" s="115" t="s">
        <v>456</v>
      </c>
      <c r="E294" s="115" t="s">
        <v>689</v>
      </c>
      <c r="F294" s="116" t="s">
        <v>21</v>
      </c>
      <c r="G294" s="117" t="s">
        <v>367</v>
      </c>
      <c r="H294" s="119">
        <v>16962.5</v>
      </c>
      <c r="I294" s="120">
        <v>42934</v>
      </c>
      <c r="J294" s="118" t="s">
        <v>577</v>
      </c>
    </row>
    <row r="295" spans="1:10" ht="30" hidden="1" customHeight="1" x14ac:dyDescent="0.3">
      <c r="A295" s="115"/>
      <c r="B295" s="115"/>
      <c r="C295" s="115"/>
      <c r="D295" s="115" t="s">
        <v>456</v>
      </c>
      <c r="E295" s="115" t="s">
        <v>689</v>
      </c>
      <c r="F295" s="116" t="s">
        <v>21</v>
      </c>
      <c r="G295" s="117" t="s">
        <v>367</v>
      </c>
      <c r="H295" s="119">
        <v>16962.5</v>
      </c>
      <c r="I295" s="120">
        <v>42934</v>
      </c>
      <c r="J295" s="118" t="s">
        <v>577</v>
      </c>
    </row>
    <row r="296" spans="1:10" ht="30" hidden="1" customHeight="1" x14ac:dyDescent="0.3">
      <c r="A296" s="115"/>
      <c r="B296" s="115"/>
      <c r="C296" s="115"/>
      <c r="D296" s="115" t="s">
        <v>456</v>
      </c>
      <c r="E296" s="115" t="s">
        <v>689</v>
      </c>
      <c r="F296" s="116" t="s">
        <v>21</v>
      </c>
      <c r="G296" s="117" t="s">
        <v>367</v>
      </c>
      <c r="H296" s="119">
        <v>16962.5</v>
      </c>
      <c r="I296" s="120">
        <v>42934</v>
      </c>
      <c r="J296" s="118" t="s">
        <v>577</v>
      </c>
    </row>
    <row r="297" spans="1:10" ht="30" hidden="1" customHeight="1" x14ac:dyDescent="0.3">
      <c r="A297" s="115"/>
      <c r="B297" s="115"/>
      <c r="C297" s="115"/>
      <c r="D297" s="115" t="s">
        <v>684</v>
      </c>
      <c r="E297" s="115" t="s">
        <v>21</v>
      </c>
      <c r="F297" s="116" t="s">
        <v>683</v>
      </c>
      <c r="G297" s="117" t="s">
        <v>367</v>
      </c>
      <c r="H297" s="119">
        <v>51625</v>
      </c>
      <c r="I297" s="120">
        <v>43045</v>
      </c>
      <c r="J297" s="118" t="s">
        <v>577</v>
      </c>
    </row>
    <row r="298" spans="1:10" ht="30" hidden="1" customHeight="1" x14ac:dyDescent="0.3">
      <c r="A298" s="115"/>
      <c r="B298" s="115"/>
      <c r="C298" s="115"/>
      <c r="D298" s="115" t="s">
        <v>685</v>
      </c>
      <c r="E298" s="115" t="s">
        <v>686</v>
      </c>
      <c r="F298" s="116" t="s">
        <v>687</v>
      </c>
      <c r="G298" s="117" t="s">
        <v>367</v>
      </c>
      <c r="H298" s="119">
        <v>9471.4599999999991</v>
      </c>
      <c r="I298" s="120">
        <v>43045</v>
      </c>
      <c r="J298" s="118" t="s">
        <v>577</v>
      </c>
    </row>
    <row r="299" spans="1:10" ht="30" hidden="1" customHeight="1" x14ac:dyDescent="0.3">
      <c r="A299" s="115"/>
      <c r="B299" s="115"/>
      <c r="C299" s="115"/>
      <c r="D299" s="115" t="s">
        <v>688</v>
      </c>
      <c r="E299" s="115" t="s">
        <v>21</v>
      </c>
      <c r="F299" s="116" t="s">
        <v>21</v>
      </c>
      <c r="G299" s="117" t="s">
        <v>367</v>
      </c>
      <c r="H299" s="119">
        <v>19373.240000000002</v>
      </c>
      <c r="I299" s="120">
        <v>43045</v>
      </c>
      <c r="J299" s="118" t="s">
        <v>577</v>
      </c>
    </row>
    <row r="300" spans="1:10" ht="30" hidden="1" customHeight="1" x14ac:dyDescent="0.3">
      <c r="A300" s="115"/>
      <c r="B300" s="115"/>
      <c r="C300" s="115"/>
      <c r="D300" s="115" t="s">
        <v>688</v>
      </c>
      <c r="E300" s="115" t="s">
        <v>21</v>
      </c>
      <c r="F300" s="116" t="s">
        <v>21</v>
      </c>
      <c r="G300" s="117" t="s">
        <v>367</v>
      </c>
      <c r="H300" s="119">
        <v>19373.240000000002</v>
      </c>
      <c r="I300" s="120">
        <v>43045</v>
      </c>
      <c r="J300" s="118" t="s">
        <v>577</v>
      </c>
    </row>
    <row r="301" spans="1:10" ht="30" hidden="1" customHeight="1" x14ac:dyDescent="0.3">
      <c r="A301" s="115"/>
      <c r="B301" s="115"/>
      <c r="C301" s="115"/>
      <c r="D301" s="115" t="s">
        <v>688</v>
      </c>
      <c r="E301" s="115" t="s">
        <v>21</v>
      </c>
      <c r="F301" s="116" t="s">
        <v>21</v>
      </c>
      <c r="G301" s="117" t="s">
        <v>367</v>
      </c>
      <c r="H301" s="119">
        <v>19373.240000000002</v>
      </c>
      <c r="I301" s="120">
        <v>43045</v>
      </c>
      <c r="J301" s="118" t="s">
        <v>577</v>
      </c>
    </row>
    <row r="302" spans="1:10" ht="30" hidden="1" customHeight="1" x14ac:dyDescent="0.3">
      <c r="A302" s="115"/>
      <c r="B302" s="115"/>
      <c r="C302" s="115"/>
      <c r="D302" s="115" t="s">
        <v>677</v>
      </c>
      <c r="E302" s="115" t="s">
        <v>676</v>
      </c>
      <c r="F302" s="116" t="s">
        <v>21</v>
      </c>
      <c r="G302" s="117" t="s">
        <v>11</v>
      </c>
      <c r="H302" s="119">
        <v>5800.41</v>
      </c>
      <c r="I302" s="120">
        <v>43051</v>
      </c>
      <c r="J302" s="118" t="s">
        <v>675</v>
      </c>
    </row>
    <row r="303" spans="1:10" ht="30" hidden="1" customHeight="1" x14ac:dyDescent="0.3">
      <c r="A303" s="115"/>
      <c r="B303" s="115"/>
      <c r="C303" s="115"/>
      <c r="D303" s="115" t="s">
        <v>677</v>
      </c>
      <c r="E303" s="115" t="s">
        <v>676</v>
      </c>
      <c r="F303" s="116" t="s">
        <v>21</v>
      </c>
      <c r="G303" s="117" t="s">
        <v>11</v>
      </c>
      <c r="H303" s="119">
        <v>5800.41</v>
      </c>
      <c r="I303" s="120">
        <v>43051</v>
      </c>
      <c r="J303" s="118" t="s">
        <v>675</v>
      </c>
    </row>
    <row r="304" spans="1:10" ht="30" hidden="1" customHeight="1" x14ac:dyDescent="0.3">
      <c r="A304" s="115"/>
      <c r="B304" s="115"/>
      <c r="C304" s="115"/>
      <c r="D304" s="115" t="s">
        <v>677</v>
      </c>
      <c r="E304" s="115" t="s">
        <v>676</v>
      </c>
      <c r="F304" s="116" t="s">
        <v>21</v>
      </c>
      <c r="G304" s="117" t="s">
        <v>11</v>
      </c>
      <c r="H304" s="119">
        <v>5800.41</v>
      </c>
      <c r="I304" s="120">
        <v>43051</v>
      </c>
      <c r="J304" s="118" t="s">
        <v>675</v>
      </c>
    </row>
    <row r="305" spans="1:10" ht="30" hidden="1" customHeight="1" x14ac:dyDescent="0.3">
      <c r="A305" s="115"/>
      <c r="B305" s="115"/>
      <c r="C305" s="115"/>
      <c r="D305" s="115" t="s">
        <v>677</v>
      </c>
      <c r="E305" s="115" t="s">
        <v>676</v>
      </c>
      <c r="F305" s="116" t="s">
        <v>21</v>
      </c>
      <c r="G305" s="117" t="s">
        <v>11</v>
      </c>
      <c r="H305" s="119">
        <v>5800.41</v>
      </c>
      <c r="I305" s="120">
        <v>43051</v>
      </c>
      <c r="J305" s="118" t="s">
        <v>551</v>
      </c>
    </row>
    <row r="306" spans="1:10" ht="30" hidden="1" customHeight="1" x14ac:dyDescent="0.3">
      <c r="A306" s="115"/>
      <c r="B306" s="115"/>
      <c r="C306" s="115"/>
      <c r="D306" s="115" t="s">
        <v>677</v>
      </c>
      <c r="E306" s="115" t="s">
        <v>676</v>
      </c>
      <c r="F306" s="116" t="s">
        <v>21</v>
      </c>
      <c r="G306" s="117" t="s">
        <v>11</v>
      </c>
      <c r="H306" s="119">
        <v>5800.41</v>
      </c>
      <c r="I306" s="120">
        <v>43051</v>
      </c>
      <c r="J306" s="118" t="s">
        <v>551</v>
      </c>
    </row>
    <row r="307" spans="1:10" ht="30" hidden="1" customHeight="1" x14ac:dyDescent="0.3">
      <c r="A307" s="115"/>
      <c r="B307" s="115"/>
      <c r="C307" s="115"/>
      <c r="D307" s="115" t="s">
        <v>677</v>
      </c>
      <c r="E307" s="115" t="s">
        <v>676</v>
      </c>
      <c r="F307" s="116" t="s">
        <v>21</v>
      </c>
      <c r="G307" s="117" t="s">
        <v>11</v>
      </c>
      <c r="H307" s="119">
        <v>5800.41</v>
      </c>
      <c r="I307" s="120">
        <v>43051</v>
      </c>
      <c r="J307" s="118" t="s">
        <v>551</v>
      </c>
    </row>
    <row r="308" spans="1:10" ht="30" hidden="1" customHeight="1" x14ac:dyDescent="0.3">
      <c r="A308" s="115"/>
      <c r="B308" s="115"/>
      <c r="C308" s="115"/>
      <c r="D308" s="115" t="s">
        <v>677</v>
      </c>
      <c r="E308" s="115" t="s">
        <v>676</v>
      </c>
      <c r="F308" s="116" t="s">
        <v>21</v>
      </c>
      <c r="G308" s="117" t="s">
        <v>11</v>
      </c>
      <c r="H308" s="119">
        <v>5800.41</v>
      </c>
      <c r="I308" s="120">
        <v>43051</v>
      </c>
      <c r="J308" s="118" t="s">
        <v>551</v>
      </c>
    </row>
    <row r="309" spans="1:10" ht="30" hidden="1" customHeight="1" x14ac:dyDescent="0.3">
      <c r="A309" s="115"/>
      <c r="B309" s="115"/>
      <c r="C309" s="115"/>
      <c r="D309" s="115" t="s">
        <v>677</v>
      </c>
      <c r="E309" s="115" t="s">
        <v>676</v>
      </c>
      <c r="F309" s="116" t="s">
        <v>21</v>
      </c>
      <c r="G309" s="117" t="s">
        <v>11</v>
      </c>
      <c r="H309" s="119">
        <v>5800.41</v>
      </c>
      <c r="I309" s="120">
        <v>43051</v>
      </c>
      <c r="J309" s="118" t="s">
        <v>551</v>
      </c>
    </row>
    <row r="310" spans="1:10" ht="30" hidden="1" customHeight="1" x14ac:dyDescent="0.3">
      <c r="A310" s="115"/>
      <c r="B310" s="115"/>
      <c r="C310" s="115"/>
      <c r="D310" s="115" t="s">
        <v>677</v>
      </c>
      <c r="E310" s="115" t="s">
        <v>676</v>
      </c>
      <c r="F310" s="116" t="s">
        <v>21</v>
      </c>
      <c r="G310" s="117" t="s">
        <v>11</v>
      </c>
      <c r="H310" s="119">
        <v>5800.41</v>
      </c>
      <c r="I310" s="120">
        <v>43051</v>
      </c>
      <c r="J310" s="118" t="s">
        <v>551</v>
      </c>
    </row>
    <row r="311" spans="1:10" ht="30" hidden="1" customHeight="1" x14ac:dyDescent="0.3">
      <c r="A311" s="115"/>
      <c r="B311" s="115"/>
      <c r="C311" s="115"/>
      <c r="D311" s="115" t="s">
        <v>677</v>
      </c>
      <c r="E311" s="115" t="s">
        <v>676</v>
      </c>
      <c r="F311" s="116" t="s">
        <v>21</v>
      </c>
      <c r="G311" s="117" t="s">
        <v>11</v>
      </c>
      <c r="H311" s="119">
        <v>5800.41</v>
      </c>
      <c r="I311" s="120">
        <v>43051</v>
      </c>
      <c r="J311" s="118" t="s">
        <v>551</v>
      </c>
    </row>
    <row r="312" spans="1:10" ht="30" hidden="1" customHeight="1" x14ac:dyDescent="0.3">
      <c r="A312" s="115"/>
      <c r="B312" s="115"/>
      <c r="C312" s="115"/>
      <c r="D312" s="115" t="s">
        <v>677</v>
      </c>
      <c r="E312" s="115" t="s">
        <v>676</v>
      </c>
      <c r="F312" s="116" t="s">
        <v>21</v>
      </c>
      <c r="G312" s="117" t="s">
        <v>11</v>
      </c>
      <c r="H312" s="119">
        <v>5800.41</v>
      </c>
      <c r="I312" s="120">
        <v>43051</v>
      </c>
      <c r="J312" s="118" t="s">
        <v>551</v>
      </c>
    </row>
    <row r="313" spans="1:10" ht="30" hidden="1" customHeight="1" x14ac:dyDescent="0.3">
      <c r="A313" s="115"/>
      <c r="B313" s="115"/>
      <c r="C313" s="115"/>
      <c r="D313" s="115" t="s">
        <v>677</v>
      </c>
      <c r="E313" s="115" t="s">
        <v>676</v>
      </c>
      <c r="F313" s="116" t="s">
        <v>21</v>
      </c>
      <c r="G313" s="117" t="s">
        <v>11</v>
      </c>
      <c r="H313" s="119">
        <v>5800.41</v>
      </c>
      <c r="I313" s="120">
        <v>43051</v>
      </c>
      <c r="J313" s="118" t="s">
        <v>551</v>
      </c>
    </row>
    <row r="314" spans="1:10" ht="30" hidden="1" customHeight="1" x14ac:dyDescent="0.3">
      <c r="A314" s="115"/>
      <c r="B314" s="115"/>
      <c r="C314" s="115"/>
      <c r="D314" s="115" t="s">
        <v>677</v>
      </c>
      <c r="E314" s="115" t="s">
        <v>676</v>
      </c>
      <c r="F314" s="116" t="s">
        <v>21</v>
      </c>
      <c r="G314" s="117" t="s">
        <v>11</v>
      </c>
      <c r="H314" s="119">
        <v>5800.41</v>
      </c>
      <c r="I314" s="120">
        <v>43051</v>
      </c>
      <c r="J314" s="118" t="s">
        <v>551</v>
      </c>
    </row>
    <row r="315" spans="1:10" ht="30" hidden="1" customHeight="1" x14ac:dyDescent="0.3">
      <c r="A315" s="115"/>
      <c r="B315" s="115"/>
      <c r="C315" s="115"/>
      <c r="D315" s="115" t="s">
        <v>677</v>
      </c>
      <c r="E315" s="115" t="s">
        <v>676</v>
      </c>
      <c r="F315" s="116" t="s">
        <v>21</v>
      </c>
      <c r="G315" s="117" t="s">
        <v>11</v>
      </c>
      <c r="H315" s="119">
        <v>5800.41</v>
      </c>
      <c r="I315" s="120">
        <v>43051</v>
      </c>
      <c r="J315" s="118" t="s">
        <v>551</v>
      </c>
    </row>
    <row r="316" spans="1:10" ht="30" hidden="1" customHeight="1" x14ac:dyDescent="0.3">
      <c r="A316" s="115"/>
      <c r="B316" s="115"/>
      <c r="C316" s="115"/>
      <c r="D316" s="115" t="s">
        <v>677</v>
      </c>
      <c r="E316" s="115" t="s">
        <v>676</v>
      </c>
      <c r="F316" s="116" t="s">
        <v>21</v>
      </c>
      <c r="G316" s="117" t="s">
        <v>11</v>
      </c>
      <c r="H316" s="119">
        <v>5800.41</v>
      </c>
      <c r="I316" s="120">
        <v>43051</v>
      </c>
      <c r="J316" s="118" t="s">
        <v>551</v>
      </c>
    </row>
    <row r="317" spans="1:10" ht="30" hidden="1" customHeight="1" x14ac:dyDescent="0.3">
      <c r="A317" s="115"/>
      <c r="B317" s="115"/>
      <c r="C317" s="115"/>
      <c r="D317" s="115" t="s">
        <v>677</v>
      </c>
      <c r="E317" s="115" t="s">
        <v>676</v>
      </c>
      <c r="F317" s="116" t="s">
        <v>21</v>
      </c>
      <c r="G317" s="117" t="s">
        <v>11</v>
      </c>
      <c r="H317" s="119">
        <v>5800.41</v>
      </c>
      <c r="I317" s="120">
        <v>43051</v>
      </c>
      <c r="J317" s="118" t="s">
        <v>551</v>
      </c>
    </row>
    <row r="318" spans="1:10" ht="30" hidden="1" customHeight="1" x14ac:dyDescent="0.3">
      <c r="A318" s="115"/>
      <c r="B318" s="115"/>
      <c r="C318" s="115"/>
      <c r="D318" s="115" t="s">
        <v>677</v>
      </c>
      <c r="E318" s="115" t="s">
        <v>676</v>
      </c>
      <c r="F318" s="116" t="s">
        <v>21</v>
      </c>
      <c r="G318" s="117" t="s">
        <v>11</v>
      </c>
      <c r="H318" s="119">
        <v>5800.41</v>
      </c>
      <c r="I318" s="120">
        <v>43051</v>
      </c>
      <c r="J318" s="118" t="s">
        <v>551</v>
      </c>
    </row>
    <row r="319" spans="1:10" ht="30" hidden="1" customHeight="1" x14ac:dyDescent="0.3">
      <c r="A319" s="115"/>
      <c r="B319" s="115"/>
      <c r="C319" s="115"/>
      <c r="D319" s="115" t="s">
        <v>677</v>
      </c>
      <c r="E319" s="115" t="s">
        <v>676</v>
      </c>
      <c r="F319" s="116" t="s">
        <v>21</v>
      </c>
      <c r="G319" s="117" t="s">
        <v>11</v>
      </c>
      <c r="H319" s="119">
        <v>5800.41</v>
      </c>
      <c r="I319" s="120">
        <v>43051</v>
      </c>
      <c r="J319" s="118" t="s">
        <v>551</v>
      </c>
    </row>
    <row r="320" spans="1:10" ht="30" hidden="1" customHeight="1" x14ac:dyDescent="0.3">
      <c r="A320" s="115"/>
      <c r="B320" s="115"/>
      <c r="C320" s="115"/>
      <c r="D320" s="115" t="s">
        <v>677</v>
      </c>
      <c r="E320" s="115" t="s">
        <v>676</v>
      </c>
      <c r="F320" s="116" t="s">
        <v>21</v>
      </c>
      <c r="G320" s="117" t="s">
        <v>11</v>
      </c>
      <c r="H320" s="119">
        <v>5800.41</v>
      </c>
      <c r="I320" s="120">
        <v>43051</v>
      </c>
      <c r="J320" s="118" t="s">
        <v>551</v>
      </c>
    </row>
    <row r="321" spans="1:10" ht="30" hidden="1" customHeight="1" x14ac:dyDescent="0.3">
      <c r="A321" s="115"/>
      <c r="B321" s="115"/>
      <c r="C321" s="115"/>
      <c r="D321" s="115" t="s">
        <v>677</v>
      </c>
      <c r="E321" s="115" t="s">
        <v>676</v>
      </c>
      <c r="F321" s="116" t="s">
        <v>21</v>
      </c>
      <c r="G321" s="117" t="s">
        <v>11</v>
      </c>
      <c r="H321" s="119">
        <v>5800.41</v>
      </c>
      <c r="I321" s="120">
        <v>43051</v>
      </c>
      <c r="J321" s="118" t="s">
        <v>551</v>
      </c>
    </row>
    <row r="322" spans="1:10" ht="30" hidden="1" customHeight="1" x14ac:dyDescent="0.3">
      <c r="A322" s="115"/>
      <c r="B322" s="115"/>
      <c r="C322" s="115"/>
      <c r="D322" s="115" t="s">
        <v>677</v>
      </c>
      <c r="E322" s="115" t="s">
        <v>676</v>
      </c>
      <c r="F322" s="116" t="s">
        <v>21</v>
      </c>
      <c r="G322" s="117" t="s">
        <v>11</v>
      </c>
      <c r="H322" s="119">
        <v>5800.41</v>
      </c>
      <c r="I322" s="120">
        <v>43051</v>
      </c>
      <c r="J322" s="118" t="s">
        <v>551</v>
      </c>
    </row>
    <row r="323" spans="1:10" ht="30" hidden="1" customHeight="1" x14ac:dyDescent="0.3">
      <c r="A323" s="115"/>
      <c r="B323" s="115"/>
      <c r="C323" s="115"/>
      <c r="D323" s="115" t="s">
        <v>677</v>
      </c>
      <c r="E323" s="115" t="s">
        <v>676</v>
      </c>
      <c r="F323" s="116" t="s">
        <v>21</v>
      </c>
      <c r="G323" s="117" t="s">
        <v>11</v>
      </c>
      <c r="H323" s="119">
        <v>5800.41</v>
      </c>
      <c r="I323" s="120">
        <v>43051</v>
      </c>
      <c r="J323" s="118" t="s">
        <v>551</v>
      </c>
    </row>
    <row r="324" spans="1:10" ht="30" hidden="1" customHeight="1" x14ac:dyDescent="0.3">
      <c r="A324" s="115"/>
      <c r="B324" s="115"/>
      <c r="C324" s="115"/>
      <c r="D324" s="115" t="s">
        <v>677</v>
      </c>
      <c r="E324" s="115" t="s">
        <v>676</v>
      </c>
      <c r="F324" s="116" t="s">
        <v>21</v>
      </c>
      <c r="G324" s="117" t="s">
        <v>11</v>
      </c>
      <c r="H324" s="119">
        <v>5800.41</v>
      </c>
      <c r="I324" s="120">
        <v>43051</v>
      </c>
      <c r="J324" s="118" t="s">
        <v>551</v>
      </c>
    </row>
    <row r="325" spans="1:10" ht="30" hidden="1" customHeight="1" x14ac:dyDescent="0.3">
      <c r="A325" s="115"/>
      <c r="B325" s="115"/>
      <c r="C325" s="115"/>
      <c r="D325" s="115" t="s">
        <v>677</v>
      </c>
      <c r="E325" s="115" t="s">
        <v>676</v>
      </c>
      <c r="F325" s="116" t="s">
        <v>21</v>
      </c>
      <c r="G325" s="117" t="s">
        <v>11</v>
      </c>
      <c r="H325" s="119">
        <v>5800.41</v>
      </c>
      <c r="I325" s="120">
        <v>43051</v>
      </c>
      <c r="J325" s="118" t="s">
        <v>551</v>
      </c>
    </row>
    <row r="326" spans="1:10" ht="30" hidden="1" customHeight="1" x14ac:dyDescent="0.3">
      <c r="A326" s="115"/>
      <c r="B326" s="115"/>
      <c r="C326" s="115"/>
      <c r="D326" s="115" t="s">
        <v>677</v>
      </c>
      <c r="E326" s="115" t="s">
        <v>676</v>
      </c>
      <c r="F326" s="116" t="s">
        <v>21</v>
      </c>
      <c r="G326" s="117" t="s">
        <v>11</v>
      </c>
      <c r="H326" s="119">
        <v>5800.41</v>
      </c>
      <c r="I326" s="120">
        <v>43051</v>
      </c>
      <c r="J326" s="118" t="s">
        <v>678</v>
      </c>
    </row>
    <row r="327" spans="1:10" ht="30" hidden="1" customHeight="1" x14ac:dyDescent="0.3">
      <c r="A327" s="115"/>
      <c r="B327" s="115"/>
      <c r="C327" s="115"/>
      <c r="D327" s="115" t="s">
        <v>677</v>
      </c>
      <c r="E327" s="115" t="s">
        <v>676</v>
      </c>
      <c r="F327" s="116" t="s">
        <v>21</v>
      </c>
      <c r="G327" s="117" t="s">
        <v>11</v>
      </c>
      <c r="H327" s="119">
        <v>5800.41</v>
      </c>
      <c r="I327" s="120">
        <v>43051</v>
      </c>
      <c r="J327" s="118" t="s">
        <v>678</v>
      </c>
    </row>
    <row r="328" spans="1:10" ht="30" hidden="1" customHeight="1" x14ac:dyDescent="0.3">
      <c r="A328" s="115"/>
      <c r="B328" s="115"/>
      <c r="C328" s="115"/>
      <c r="D328" s="115" t="s">
        <v>677</v>
      </c>
      <c r="E328" s="115" t="s">
        <v>676</v>
      </c>
      <c r="F328" s="116" t="s">
        <v>21</v>
      </c>
      <c r="G328" s="117" t="s">
        <v>11</v>
      </c>
      <c r="H328" s="119">
        <v>5800.41</v>
      </c>
      <c r="I328" s="120">
        <v>43051</v>
      </c>
      <c r="J328" s="118" t="s">
        <v>678</v>
      </c>
    </row>
    <row r="329" spans="1:10" ht="30" hidden="1" customHeight="1" x14ac:dyDescent="0.3">
      <c r="A329" s="115"/>
      <c r="B329" s="115"/>
      <c r="C329" s="115"/>
      <c r="D329" s="115" t="s">
        <v>677</v>
      </c>
      <c r="E329" s="115" t="s">
        <v>676</v>
      </c>
      <c r="F329" s="116" t="s">
        <v>21</v>
      </c>
      <c r="G329" s="117" t="s">
        <v>11</v>
      </c>
      <c r="H329" s="119">
        <v>5800.41</v>
      </c>
      <c r="I329" s="120">
        <v>43051</v>
      </c>
      <c r="J329" s="118" t="s">
        <v>678</v>
      </c>
    </row>
    <row r="330" spans="1:10" ht="30" hidden="1" customHeight="1" x14ac:dyDescent="0.3">
      <c r="A330" s="115"/>
      <c r="B330" s="115"/>
      <c r="C330" s="115"/>
      <c r="D330" s="115" t="s">
        <v>677</v>
      </c>
      <c r="E330" s="115" t="s">
        <v>676</v>
      </c>
      <c r="F330" s="116" t="s">
        <v>21</v>
      </c>
      <c r="G330" s="117" t="s">
        <v>11</v>
      </c>
      <c r="H330" s="119">
        <v>5800.41</v>
      </c>
      <c r="I330" s="120">
        <v>43051</v>
      </c>
      <c r="J330" s="118" t="s">
        <v>678</v>
      </c>
    </row>
    <row r="331" spans="1:10" ht="30" hidden="1" customHeight="1" x14ac:dyDescent="0.3">
      <c r="A331" s="115"/>
      <c r="B331" s="115"/>
      <c r="C331" s="115"/>
      <c r="D331" s="115" t="s">
        <v>677</v>
      </c>
      <c r="E331" s="115" t="s">
        <v>676</v>
      </c>
      <c r="F331" s="116" t="s">
        <v>21</v>
      </c>
      <c r="G331" s="117" t="s">
        <v>11</v>
      </c>
      <c r="H331" s="119">
        <v>5800.41</v>
      </c>
      <c r="I331" s="120">
        <v>43051</v>
      </c>
      <c r="J331" s="118" t="s">
        <v>678</v>
      </c>
    </row>
    <row r="332" spans="1:10" ht="30" hidden="1" customHeight="1" x14ac:dyDescent="0.3">
      <c r="A332" s="115"/>
      <c r="B332" s="115"/>
      <c r="C332" s="115"/>
      <c r="D332" s="115" t="s">
        <v>677</v>
      </c>
      <c r="E332" s="115" t="s">
        <v>676</v>
      </c>
      <c r="F332" s="116" t="s">
        <v>21</v>
      </c>
      <c r="G332" s="117" t="s">
        <v>11</v>
      </c>
      <c r="H332" s="119">
        <v>5800.41</v>
      </c>
      <c r="I332" s="120">
        <v>43051</v>
      </c>
      <c r="J332" s="118" t="s">
        <v>678</v>
      </c>
    </row>
    <row r="333" spans="1:10" ht="30" hidden="1" customHeight="1" x14ac:dyDescent="0.3">
      <c r="A333" s="115"/>
      <c r="B333" s="115"/>
      <c r="C333" s="115"/>
      <c r="D333" s="115" t="s">
        <v>677</v>
      </c>
      <c r="E333" s="115" t="s">
        <v>676</v>
      </c>
      <c r="F333" s="116" t="s">
        <v>21</v>
      </c>
      <c r="G333" s="117" t="s">
        <v>11</v>
      </c>
      <c r="H333" s="119">
        <v>5800.41</v>
      </c>
      <c r="I333" s="120">
        <v>43051</v>
      </c>
      <c r="J333" s="118" t="s">
        <v>678</v>
      </c>
    </row>
    <row r="334" spans="1:10" ht="30" hidden="1" customHeight="1" x14ac:dyDescent="0.3">
      <c r="A334" s="115"/>
      <c r="B334" s="115"/>
      <c r="C334" s="115"/>
      <c r="D334" s="115" t="s">
        <v>677</v>
      </c>
      <c r="E334" s="115" t="s">
        <v>676</v>
      </c>
      <c r="F334" s="116" t="s">
        <v>21</v>
      </c>
      <c r="G334" s="117" t="s">
        <v>11</v>
      </c>
      <c r="H334" s="119">
        <v>5800.41</v>
      </c>
      <c r="I334" s="120">
        <v>43051</v>
      </c>
      <c r="J334" s="118" t="s">
        <v>678</v>
      </c>
    </row>
    <row r="335" spans="1:10" ht="30" hidden="1" customHeight="1" x14ac:dyDescent="0.3">
      <c r="A335" s="115"/>
      <c r="B335" s="115"/>
      <c r="C335" s="115"/>
      <c r="D335" s="115" t="s">
        <v>677</v>
      </c>
      <c r="E335" s="115" t="s">
        <v>676</v>
      </c>
      <c r="F335" s="116" t="s">
        <v>21</v>
      </c>
      <c r="G335" s="117" t="s">
        <v>11</v>
      </c>
      <c r="H335" s="119">
        <v>5800.41</v>
      </c>
      <c r="I335" s="120">
        <v>43051</v>
      </c>
      <c r="J335" s="118" t="s">
        <v>679</v>
      </c>
    </row>
    <row r="336" spans="1:10" ht="30" hidden="1" customHeight="1" x14ac:dyDescent="0.3">
      <c r="A336" s="115"/>
      <c r="B336" s="115"/>
      <c r="C336" s="115"/>
      <c r="D336" s="115" t="s">
        <v>677</v>
      </c>
      <c r="E336" s="115" t="s">
        <v>676</v>
      </c>
      <c r="F336" s="116" t="s">
        <v>21</v>
      </c>
      <c r="G336" s="117" t="s">
        <v>11</v>
      </c>
      <c r="H336" s="119">
        <v>5800.41</v>
      </c>
      <c r="I336" s="120">
        <v>43051</v>
      </c>
      <c r="J336" s="118" t="s">
        <v>679</v>
      </c>
    </row>
    <row r="337" spans="1:10" ht="30" hidden="1" customHeight="1" x14ac:dyDescent="0.3">
      <c r="A337" s="115"/>
      <c r="B337" s="115"/>
      <c r="C337" s="115"/>
      <c r="D337" s="115" t="s">
        <v>677</v>
      </c>
      <c r="E337" s="115" t="s">
        <v>676</v>
      </c>
      <c r="F337" s="116" t="s">
        <v>21</v>
      </c>
      <c r="G337" s="117" t="s">
        <v>11</v>
      </c>
      <c r="H337" s="119">
        <v>5800.41</v>
      </c>
      <c r="I337" s="120">
        <v>43051</v>
      </c>
      <c r="J337" s="118" t="s">
        <v>679</v>
      </c>
    </row>
    <row r="338" spans="1:10" ht="30" hidden="1" customHeight="1" x14ac:dyDescent="0.3">
      <c r="A338" s="115"/>
      <c r="B338" s="115"/>
      <c r="C338" s="115"/>
      <c r="D338" s="115" t="s">
        <v>677</v>
      </c>
      <c r="E338" s="115" t="s">
        <v>676</v>
      </c>
      <c r="F338" s="116" t="s">
        <v>21</v>
      </c>
      <c r="G338" s="117" t="s">
        <v>11</v>
      </c>
      <c r="H338" s="119">
        <v>5800.41</v>
      </c>
      <c r="I338" s="120">
        <v>43051</v>
      </c>
      <c r="J338" s="118" t="s">
        <v>679</v>
      </c>
    </row>
    <row r="339" spans="1:10" ht="30" hidden="1" customHeight="1" x14ac:dyDescent="0.3">
      <c r="A339" s="115"/>
      <c r="B339" s="115"/>
      <c r="C339" s="115"/>
      <c r="D339" s="115" t="s">
        <v>677</v>
      </c>
      <c r="E339" s="115" t="s">
        <v>676</v>
      </c>
      <c r="F339" s="116" t="s">
        <v>21</v>
      </c>
      <c r="G339" s="117" t="s">
        <v>11</v>
      </c>
      <c r="H339" s="119">
        <v>5800.41</v>
      </c>
      <c r="I339" s="120">
        <v>43051</v>
      </c>
      <c r="J339" s="118" t="s">
        <v>679</v>
      </c>
    </row>
    <row r="340" spans="1:10" ht="30" hidden="1" customHeight="1" x14ac:dyDescent="0.3">
      <c r="A340" s="115"/>
      <c r="B340" s="115"/>
      <c r="C340" s="115"/>
      <c r="D340" s="115" t="s">
        <v>677</v>
      </c>
      <c r="E340" s="115" t="s">
        <v>676</v>
      </c>
      <c r="F340" s="116" t="s">
        <v>21</v>
      </c>
      <c r="G340" s="117" t="s">
        <v>11</v>
      </c>
      <c r="H340" s="119">
        <v>5800.41</v>
      </c>
      <c r="I340" s="120">
        <v>43051</v>
      </c>
      <c r="J340" s="118" t="s">
        <v>679</v>
      </c>
    </row>
    <row r="341" spans="1:10" ht="30" hidden="1" customHeight="1" x14ac:dyDescent="0.3">
      <c r="A341" s="115"/>
      <c r="B341" s="115"/>
      <c r="C341" s="115"/>
      <c r="D341" s="115" t="s">
        <v>677</v>
      </c>
      <c r="E341" s="115" t="s">
        <v>676</v>
      </c>
      <c r="F341" s="116" t="s">
        <v>21</v>
      </c>
      <c r="G341" s="117" t="s">
        <v>11</v>
      </c>
      <c r="H341" s="119">
        <v>5800.41</v>
      </c>
      <c r="I341" s="120">
        <v>43051</v>
      </c>
      <c r="J341" s="118" t="s">
        <v>679</v>
      </c>
    </row>
    <row r="342" spans="1:10" ht="30" hidden="1" customHeight="1" x14ac:dyDescent="0.3">
      <c r="A342" s="115"/>
      <c r="B342" s="115"/>
      <c r="C342" s="115"/>
      <c r="D342" s="115" t="s">
        <v>677</v>
      </c>
      <c r="E342" s="115" t="s">
        <v>676</v>
      </c>
      <c r="F342" s="116" t="s">
        <v>21</v>
      </c>
      <c r="G342" s="117" t="s">
        <v>11</v>
      </c>
      <c r="H342" s="119">
        <v>5800.41</v>
      </c>
      <c r="I342" s="120">
        <v>43051</v>
      </c>
      <c r="J342" s="118" t="s">
        <v>679</v>
      </c>
    </row>
    <row r="343" spans="1:10" ht="30" hidden="1" customHeight="1" x14ac:dyDescent="0.3">
      <c r="A343" s="115"/>
      <c r="B343" s="115"/>
      <c r="C343" s="115"/>
      <c r="D343" s="115" t="s">
        <v>677</v>
      </c>
      <c r="E343" s="115" t="s">
        <v>676</v>
      </c>
      <c r="F343" s="116" t="s">
        <v>21</v>
      </c>
      <c r="G343" s="117" t="s">
        <v>11</v>
      </c>
      <c r="H343" s="119">
        <v>5800.41</v>
      </c>
      <c r="I343" s="120">
        <v>43051</v>
      </c>
      <c r="J343" s="118" t="s">
        <v>679</v>
      </c>
    </row>
    <row r="344" spans="1:10" ht="30" hidden="1" customHeight="1" x14ac:dyDescent="0.3">
      <c r="A344" s="115"/>
      <c r="B344" s="115"/>
      <c r="C344" s="115"/>
      <c r="D344" s="115" t="s">
        <v>677</v>
      </c>
      <c r="E344" s="115" t="s">
        <v>676</v>
      </c>
      <c r="F344" s="116" t="s">
        <v>21</v>
      </c>
      <c r="G344" s="117" t="s">
        <v>11</v>
      </c>
      <c r="H344" s="119">
        <v>5800.41</v>
      </c>
      <c r="I344" s="120">
        <v>43051</v>
      </c>
      <c r="J344" s="118" t="s">
        <v>679</v>
      </c>
    </row>
    <row r="345" spans="1:10" ht="30" hidden="1" customHeight="1" x14ac:dyDescent="0.3">
      <c r="A345" s="115"/>
      <c r="B345" s="115"/>
      <c r="C345" s="115"/>
      <c r="D345" s="115" t="s">
        <v>677</v>
      </c>
      <c r="E345" s="115" t="s">
        <v>676</v>
      </c>
      <c r="F345" s="116" t="s">
        <v>21</v>
      </c>
      <c r="G345" s="117" t="s">
        <v>367</v>
      </c>
      <c r="H345" s="119">
        <v>5800.41</v>
      </c>
      <c r="I345" s="120">
        <v>43051</v>
      </c>
      <c r="J345" s="118" t="s">
        <v>577</v>
      </c>
    </row>
    <row r="346" spans="1:10" ht="30" hidden="1" customHeight="1" x14ac:dyDescent="0.3">
      <c r="A346" s="115"/>
      <c r="B346" s="115"/>
      <c r="C346" s="115"/>
      <c r="D346" s="115" t="s">
        <v>677</v>
      </c>
      <c r="E346" s="115" t="s">
        <v>676</v>
      </c>
      <c r="F346" s="116" t="s">
        <v>21</v>
      </c>
      <c r="G346" s="117" t="s">
        <v>11</v>
      </c>
      <c r="H346" s="119">
        <v>5800.41</v>
      </c>
      <c r="I346" s="120">
        <v>43051</v>
      </c>
      <c r="J346" s="118" t="s">
        <v>593</v>
      </c>
    </row>
    <row r="347" spans="1:10" ht="30" hidden="1" customHeight="1" x14ac:dyDescent="0.3">
      <c r="A347" s="115"/>
      <c r="B347" s="115"/>
      <c r="C347" s="115"/>
      <c r="D347" s="115" t="s">
        <v>677</v>
      </c>
      <c r="E347" s="115" t="s">
        <v>676</v>
      </c>
      <c r="F347" s="116" t="s">
        <v>21</v>
      </c>
      <c r="G347" s="117" t="s">
        <v>11</v>
      </c>
      <c r="H347" s="119">
        <v>5800.41</v>
      </c>
      <c r="I347" s="120">
        <v>43051</v>
      </c>
      <c r="J347" s="118" t="s">
        <v>593</v>
      </c>
    </row>
    <row r="348" spans="1:10" ht="30" hidden="1" customHeight="1" x14ac:dyDescent="0.3">
      <c r="A348" s="115"/>
      <c r="B348" s="115"/>
      <c r="C348" s="115"/>
      <c r="D348" s="115" t="s">
        <v>677</v>
      </c>
      <c r="E348" s="115" t="s">
        <v>676</v>
      </c>
      <c r="F348" s="116" t="s">
        <v>21</v>
      </c>
      <c r="G348" s="117" t="s">
        <v>11</v>
      </c>
      <c r="H348" s="119">
        <v>5800.41</v>
      </c>
      <c r="I348" s="120">
        <v>43051</v>
      </c>
      <c r="J348" s="118" t="s">
        <v>593</v>
      </c>
    </row>
    <row r="349" spans="1:10" ht="30" hidden="1" customHeight="1" x14ac:dyDescent="0.3">
      <c r="A349" s="115"/>
      <c r="B349" s="115"/>
      <c r="C349" s="115"/>
      <c r="D349" s="115" t="s">
        <v>677</v>
      </c>
      <c r="E349" s="115" t="s">
        <v>676</v>
      </c>
      <c r="F349" s="116" t="s">
        <v>21</v>
      </c>
      <c r="G349" s="117" t="s">
        <v>11</v>
      </c>
      <c r="H349" s="119">
        <v>5800.41</v>
      </c>
      <c r="I349" s="120">
        <v>43051</v>
      </c>
      <c r="J349" s="118" t="s">
        <v>593</v>
      </c>
    </row>
    <row r="350" spans="1:10" ht="30" hidden="1" customHeight="1" x14ac:dyDescent="0.3">
      <c r="A350" s="115"/>
      <c r="B350" s="115"/>
      <c r="C350" s="115"/>
      <c r="D350" s="115" t="s">
        <v>677</v>
      </c>
      <c r="E350" s="115" t="s">
        <v>676</v>
      </c>
      <c r="F350" s="116" t="s">
        <v>21</v>
      </c>
      <c r="G350" s="117" t="s">
        <v>367</v>
      </c>
      <c r="H350" s="119">
        <v>5800.41</v>
      </c>
      <c r="I350" s="120">
        <v>43051</v>
      </c>
      <c r="J350" s="118" t="s">
        <v>577</v>
      </c>
    </row>
    <row r="351" spans="1:10" ht="30" hidden="1" customHeight="1" x14ac:dyDescent="0.3">
      <c r="A351" s="115"/>
      <c r="B351" s="115"/>
      <c r="C351" s="115"/>
      <c r="D351" s="115" t="s">
        <v>677</v>
      </c>
      <c r="E351" s="115" t="s">
        <v>676</v>
      </c>
      <c r="F351" s="116" t="s">
        <v>21</v>
      </c>
      <c r="G351" s="117" t="s">
        <v>367</v>
      </c>
      <c r="H351" s="119">
        <v>5800.41</v>
      </c>
      <c r="I351" s="120">
        <v>43051</v>
      </c>
      <c r="J351" s="118" t="s">
        <v>577</v>
      </c>
    </row>
    <row r="352" spans="1:10" ht="30" hidden="1" customHeight="1" x14ac:dyDescent="0.3">
      <c r="A352" s="115"/>
      <c r="B352" s="115"/>
      <c r="C352" s="115"/>
      <c r="D352" s="115" t="s">
        <v>677</v>
      </c>
      <c r="E352" s="115" t="s">
        <v>676</v>
      </c>
      <c r="F352" s="116" t="s">
        <v>21</v>
      </c>
      <c r="G352" s="117" t="s">
        <v>367</v>
      </c>
      <c r="H352" s="119">
        <v>5800.41</v>
      </c>
      <c r="I352" s="120">
        <v>43051</v>
      </c>
      <c r="J352" s="118" t="s">
        <v>577</v>
      </c>
    </row>
    <row r="353" spans="1:10" ht="30" hidden="1" customHeight="1" x14ac:dyDescent="0.3">
      <c r="A353" s="115"/>
      <c r="B353" s="115"/>
      <c r="C353" s="115"/>
      <c r="D353" s="115" t="s">
        <v>677</v>
      </c>
      <c r="E353" s="115" t="s">
        <v>676</v>
      </c>
      <c r="F353" s="116" t="s">
        <v>21</v>
      </c>
      <c r="G353" s="117" t="s">
        <v>367</v>
      </c>
      <c r="H353" s="119">
        <v>5800.41</v>
      </c>
      <c r="I353" s="120">
        <v>43051</v>
      </c>
      <c r="J353" s="118" t="s">
        <v>577</v>
      </c>
    </row>
    <row r="354" spans="1:10" ht="30" hidden="1" customHeight="1" x14ac:dyDescent="0.3">
      <c r="A354" s="115"/>
      <c r="B354" s="115"/>
      <c r="C354" s="115"/>
      <c r="D354" s="115" t="s">
        <v>677</v>
      </c>
      <c r="E354" s="115" t="s">
        <v>676</v>
      </c>
      <c r="F354" s="116" t="s">
        <v>21</v>
      </c>
      <c r="G354" s="117" t="s">
        <v>367</v>
      </c>
      <c r="H354" s="119">
        <v>5800.41</v>
      </c>
      <c r="I354" s="120">
        <v>43051</v>
      </c>
      <c r="J354" s="118" t="s">
        <v>577</v>
      </c>
    </row>
    <row r="355" spans="1:10" ht="30" hidden="1" customHeight="1" x14ac:dyDescent="0.3">
      <c r="A355" s="115"/>
      <c r="B355" s="115"/>
      <c r="C355" s="115"/>
      <c r="D355" s="115" t="s">
        <v>677</v>
      </c>
      <c r="E355" s="115" t="s">
        <v>676</v>
      </c>
      <c r="F355" s="116" t="s">
        <v>21</v>
      </c>
      <c r="G355" s="117" t="s">
        <v>367</v>
      </c>
      <c r="H355" s="119">
        <v>5800.41</v>
      </c>
      <c r="I355" s="120">
        <v>43051</v>
      </c>
      <c r="J355" s="118" t="s">
        <v>577</v>
      </c>
    </row>
    <row r="356" spans="1:10" ht="30" hidden="1" customHeight="1" x14ac:dyDescent="0.3">
      <c r="A356" s="115"/>
      <c r="B356" s="115"/>
      <c r="C356" s="115"/>
      <c r="D356" s="115" t="s">
        <v>677</v>
      </c>
      <c r="E356" s="115" t="s">
        <v>676</v>
      </c>
      <c r="F356" s="116" t="s">
        <v>21</v>
      </c>
      <c r="G356" s="117" t="s">
        <v>367</v>
      </c>
      <c r="H356" s="119">
        <v>5800.41</v>
      </c>
      <c r="I356" s="120">
        <v>43051</v>
      </c>
      <c r="J356" s="118" t="s">
        <v>577</v>
      </c>
    </row>
    <row r="357" spans="1:10" ht="30" hidden="1" customHeight="1" x14ac:dyDescent="0.3">
      <c r="A357" s="115"/>
      <c r="B357" s="115"/>
      <c r="C357" s="115"/>
      <c r="D357" s="115" t="s">
        <v>677</v>
      </c>
      <c r="E357" s="115" t="s">
        <v>676</v>
      </c>
      <c r="F357" s="116" t="s">
        <v>21</v>
      </c>
      <c r="G357" s="117" t="s">
        <v>11</v>
      </c>
      <c r="H357" s="119">
        <v>5800.41</v>
      </c>
      <c r="I357" s="120">
        <v>43051</v>
      </c>
      <c r="J357" s="118" t="s">
        <v>678</v>
      </c>
    </row>
    <row r="358" spans="1:10" ht="30" hidden="1" customHeight="1" x14ac:dyDescent="0.3">
      <c r="A358" s="115"/>
      <c r="B358" s="115"/>
      <c r="C358" s="115"/>
      <c r="D358" s="115" t="s">
        <v>677</v>
      </c>
      <c r="E358" s="115" t="s">
        <v>676</v>
      </c>
      <c r="F358" s="116" t="s">
        <v>21</v>
      </c>
      <c r="G358" s="117" t="s">
        <v>367</v>
      </c>
      <c r="H358" s="119">
        <v>5800.41</v>
      </c>
      <c r="I358" s="120">
        <v>43051</v>
      </c>
      <c r="J358" s="118" t="s">
        <v>577</v>
      </c>
    </row>
    <row r="359" spans="1:10" ht="30" hidden="1" customHeight="1" x14ac:dyDescent="0.3">
      <c r="A359" s="115"/>
      <c r="B359" s="115"/>
      <c r="C359" s="115"/>
      <c r="D359" s="115" t="s">
        <v>677</v>
      </c>
      <c r="E359" s="115" t="s">
        <v>676</v>
      </c>
      <c r="F359" s="116" t="s">
        <v>21</v>
      </c>
      <c r="G359" s="117" t="s">
        <v>367</v>
      </c>
      <c r="H359" s="119">
        <v>5800.41</v>
      </c>
      <c r="I359" s="120">
        <v>43051</v>
      </c>
      <c r="J359" s="118" t="s">
        <v>577</v>
      </c>
    </row>
    <row r="360" spans="1:10" ht="30" hidden="1" customHeight="1" x14ac:dyDescent="0.3">
      <c r="A360" s="115"/>
      <c r="B360" s="115"/>
      <c r="C360" s="115"/>
      <c r="D360" s="115" t="s">
        <v>677</v>
      </c>
      <c r="E360" s="115" t="s">
        <v>676</v>
      </c>
      <c r="F360" s="116" t="s">
        <v>21</v>
      </c>
      <c r="G360" s="117" t="s">
        <v>367</v>
      </c>
      <c r="H360" s="119">
        <v>5800.41</v>
      </c>
      <c r="I360" s="120">
        <v>43051</v>
      </c>
      <c r="J360" s="118" t="s">
        <v>577</v>
      </c>
    </row>
    <row r="361" spans="1:10" ht="30" hidden="1" customHeight="1" x14ac:dyDescent="0.3">
      <c r="A361" s="115"/>
      <c r="B361" s="115"/>
      <c r="C361" s="115"/>
      <c r="D361" s="115" t="s">
        <v>677</v>
      </c>
      <c r="E361" s="115" t="s">
        <v>676</v>
      </c>
      <c r="F361" s="116" t="s">
        <v>21</v>
      </c>
      <c r="G361" s="117" t="s">
        <v>367</v>
      </c>
      <c r="H361" s="119">
        <v>5800.41</v>
      </c>
      <c r="I361" s="120">
        <v>43051</v>
      </c>
      <c r="J361" s="118" t="s">
        <v>577</v>
      </c>
    </row>
    <row r="362" spans="1:10" ht="30" hidden="1" customHeight="1" x14ac:dyDescent="0.3">
      <c r="A362" s="115"/>
      <c r="B362" s="115"/>
      <c r="C362" s="115"/>
      <c r="D362" s="115" t="s">
        <v>677</v>
      </c>
      <c r="E362" s="115" t="s">
        <v>676</v>
      </c>
      <c r="F362" s="116" t="s">
        <v>21</v>
      </c>
      <c r="G362" s="117" t="s">
        <v>367</v>
      </c>
      <c r="H362" s="119">
        <v>5800.41</v>
      </c>
      <c r="I362" s="120">
        <v>43051</v>
      </c>
      <c r="J362" s="118" t="s">
        <v>577</v>
      </c>
    </row>
    <row r="363" spans="1:10" ht="30" hidden="1" customHeight="1" x14ac:dyDescent="0.3">
      <c r="A363" s="115"/>
      <c r="B363" s="115"/>
      <c r="C363" s="115"/>
      <c r="D363" s="115" t="s">
        <v>677</v>
      </c>
      <c r="E363" s="115" t="s">
        <v>676</v>
      </c>
      <c r="F363" s="116" t="s">
        <v>21</v>
      </c>
      <c r="G363" s="117" t="s">
        <v>367</v>
      </c>
      <c r="H363" s="119">
        <v>5800.41</v>
      </c>
      <c r="I363" s="120">
        <v>43051</v>
      </c>
      <c r="J363" s="118" t="s">
        <v>577</v>
      </c>
    </row>
    <row r="364" spans="1:10" ht="30" hidden="1" customHeight="1" x14ac:dyDescent="0.3">
      <c r="A364" s="115"/>
      <c r="B364" s="115"/>
      <c r="C364" s="115"/>
      <c r="D364" s="115" t="s">
        <v>677</v>
      </c>
      <c r="E364" s="115" t="s">
        <v>676</v>
      </c>
      <c r="F364" s="116" t="s">
        <v>21</v>
      </c>
      <c r="G364" s="117" t="s">
        <v>367</v>
      </c>
      <c r="H364" s="119">
        <v>5800.41</v>
      </c>
      <c r="I364" s="120">
        <v>43051</v>
      </c>
      <c r="J364" s="118" t="s">
        <v>577</v>
      </c>
    </row>
    <row r="365" spans="1:10" ht="30" hidden="1" customHeight="1" x14ac:dyDescent="0.3">
      <c r="A365" s="115"/>
      <c r="B365" s="115"/>
      <c r="C365" s="115"/>
      <c r="D365" s="115" t="s">
        <v>677</v>
      </c>
      <c r="E365" s="115" t="s">
        <v>676</v>
      </c>
      <c r="F365" s="116" t="s">
        <v>21</v>
      </c>
      <c r="G365" s="117" t="s">
        <v>367</v>
      </c>
      <c r="H365" s="119">
        <v>5800.41</v>
      </c>
      <c r="I365" s="120">
        <v>43051</v>
      </c>
      <c r="J365" s="118" t="s">
        <v>577</v>
      </c>
    </row>
    <row r="366" spans="1:10" ht="30" hidden="1" customHeight="1" x14ac:dyDescent="0.3">
      <c r="A366" s="115"/>
      <c r="B366" s="115"/>
      <c r="C366" s="115"/>
      <c r="D366" s="115" t="s">
        <v>677</v>
      </c>
      <c r="E366" s="115" t="s">
        <v>676</v>
      </c>
      <c r="F366" s="116" t="s">
        <v>21</v>
      </c>
      <c r="G366" s="117" t="s">
        <v>367</v>
      </c>
      <c r="H366" s="119">
        <v>5800.41</v>
      </c>
      <c r="I366" s="120">
        <v>43051</v>
      </c>
      <c r="J366" s="118" t="s">
        <v>577</v>
      </c>
    </row>
    <row r="367" spans="1:10" ht="30" hidden="1" customHeight="1" x14ac:dyDescent="0.3">
      <c r="A367" s="115"/>
      <c r="B367" s="115"/>
      <c r="C367" s="115"/>
      <c r="D367" s="115" t="s">
        <v>677</v>
      </c>
      <c r="E367" s="115" t="s">
        <v>676</v>
      </c>
      <c r="F367" s="116" t="s">
        <v>21</v>
      </c>
      <c r="G367" s="117" t="s">
        <v>367</v>
      </c>
      <c r="H367" s="119">
        <v>5800.41</v>
      </c>
      <c r="I367" s="120">
        <v>43051</v>
      </c>
      <c r="J367" s="118" t="s">
        <v>577</v>
      </c>
    </row>
    <row r="368" spans="1:10" ht="30" hidden="1" customHeight="1" x14ac:dyDescent="0.3">
      <c r="A368" s="115"/>
      <c r="B368" s="115"/>
      <c r="C368" s="115"/>
      <c r="D368" s="115" t="s">
        <v>677</v>
      </c>
      <c r="E368" s="115" t="s">
        <v>676</v>
      </c>
      <c r="F368" s="116" t="s">
        <v>21</v>
      </c>
      <c r="G368" s="117" t="s">
        <v>367</v>
      </c>
      <c r="H368" s="119">
        <v>5800.41</v>
      </c>
      <c r="I368" s="120">
        <v>43051</v>
      </c>
      <c r="J368" s="118" t="s">
        <v>577</v>
      </c>
    </row>
    <row r="369" spans="1:10" ht="30" hidden="1" customHeight="1" x14ac:dyDescent="0.3">
      <c r="A369" s="115"/>
      <c r="B369" s="115"/>
      <c r="C369" s="115"/>
      <c r="D369" s="115" t="s">
        <v>677</v>
      </c>
      <c r="E369" s="115" t="s">
        <v>676</v>
      </c>
      <c r="F369" s="116" t="s">
        <v>21</v>
      </c>
      <c r="G369" s="117" t="s">
        <v>367</v>
      </c>
      <c r="H369" s="119">
        <v>5800.41</v>
      </c>
      <c r="I369" s="120">
        <v>43051</v>
      </c>
      <c r="J369" s="118" t="s">
        <v>577</v>
      </c>
    </row>
    <row r="370" spans="1:10" ht="30" hidden="1" customHeight="1" x14ac:dyDescent="0.3">
      <c r="A370" s="115"/>
      <c r="B370" s="115"/>
      <c r="C370" s="115"/>
      <c r="D370" s="115" t="s">
        <v>677</v>
      </c>
      <c r="E370" s="115" t="s">
        <v>676</v>
      </c>
      <c r="F370" s="116" t="s">
        <v>21</v>
      </c>
      <c r="G370" s="117" t="s">
        <v>367</v>
      </c>
      <c r="H370" s="119">
        <v>5800.41</v>
      </c>
      <c r="I370" s="120">
        <v>43051</v>
      </c>
      <c r="J370" s="118" t="s">
        <v>577</v>
      </c>
    </row>
    <row r="371" spans="1:10" ht="30" hidden="1" customHeight="1" x14ac:dyDescent="0.3">
      <c r="A371" s="115"/>
      <c r="B371" s="115"/>
      <c r="C371" s="115"/>
      <c r="D371" s="115" t="s">
        <v>677</v>
      </c>
      <c r="E371" s="115" t="s">
        <v>676</v>
      </c>
      <c r="F371" s="116" t="s">
        <v>21</v>
      </c>
      <c r="G371" s="117" t="s">
        <v>367</v>
      </c>
      <c r="H371" s="119">
        <v>5800.41</v>
      </c>
      <c r="I371" s="120">
        <v>43051</v>
      </c>
      <c r="J371" s="118" t="s">
        <v>577</v>
      </c>
    </row>
    <row r="372" spans="1:10" ht="30" hidden="1" customHeight="1" x14ac:dyDescent="0.3">
      <c r="A372" s="115"/>
      <c r="B372" s="115"/>
      <c r="C372" s="115"/>
      <c r="D372" s="115" t="s">
        <v>677</v>
      </c>
      <c r="E372" s="115" t="s">
        <v>676</v>
      </c>
      <c r="F372" s="116" t="s">
        <v>21</v>
      </c>
      <c r="G372" s="117" t="s">
        <v>367</v>
      </c>
      <c r="H372" s="119">
        <v>5800.41</v>
      </c>
      <c r="I372" s="120">
        <v>43051</v>
      </c>
      <c r="J372" s="118" t="s">
        <v>577</v>
      </c>
    </row>
    <row r="373" spans="1:10" ht="30" hidden="1" customHeight="1" x14ac:dyDescent="0.3">
      <c r="A373" s="115"/>
      <c r="B373" s="115"/>
      <c r="C373" s="115"/>
      <c r="D373" s="115" t="s">
        <v>677</v>
      </c>
      <c r="E373" s="115" t="s">
        <v>676</v>
      </c>
      <c r="F373" s="116" t="s">
        <v>21</v>
      </c>
      <c r="G373" s="117" t="s">
        <v>367</v>
      </c>
      <c r="H373" s="119">
        <v>5800.41</v>
      </c>
      <c r="I373" s="120">
        <v>43051</v>
      </c>
      <c r="J373" s="118" t="s">
        <v>577</v>
      </c>
    </row>
    <row r="374" spans="1:10" ht="30" hidden="1" customHeight="1" x14ac:dyDescent="0.3">
      <c r="A374" s="115"/>
      <c r="B374" s="115"/>
      <c r="C374" s="115"/>
      <c r="D374" s="115" t="s">
        <v>677</v>
      </c>
      <c r="E374" s="115" t="s">
        <v>676</v>
      </c>
      <c r="F374" s="116" t="s">
        <v>21</v>
      </c>
      <c r="G374" s="117" t="s">
        <v>367</v>
      </c>
      <c r="H374" s="119">
        <v>5800.41</v>
      </c>
      <c r="I374" s="120">
        <v>43051</v>
      </c>
      <c r="J374" s="118" t="s">
        <v>577</v>
      </c>
    </row>
    <row r="375" spans="1:10" ht="30" hidden="1" customHeight="1" x14ac:dyDescent="0.3">
      <c r="A375" s="115"/>
      <c r="B375" s="115"/>
      <c r="C375" s="115"/>
      <c r="D375" s="115" t="s">
        <v>677</v>
      </c>
      <c r="E375" s="115" t="s">
        <v>676</v>
      </c>
      <c r="F375" s="116" t="s">
        <v>21</v>
      </c>
      <c r="G375" s="117" t="s">
        <v>11</v>
      </c>
      <c r="H375" s="119">
        <v>5800.41</v>
      </c>
      <c r="I375" s="120">
        <v>43051</v>
      </c>
      <c r="J375" s="118" t="s">
        <v>577</v>
      </c>
    </row>
    <row r="376" spans="1:10" ht="30" hidden="1" customHeight="1" x14ac:dyDescent="0.3">
      <c r="A376" s="115"/>
      <c r="B376" s="115"/>
      <c r="C376" s="115"/>
      <c r="D376" s="115" t="s">
        <v>677</v>
      </c>
      <c r="E376" s="115" t="s">
        <v>676</v>
      </c>
      <c r="F376" s="116" t="s">
        <v>21</v>
      </c>
      <c r="G376" s="117" t="s">
        <v>11</v>
      </c>
      <c r="H376" s="119">
        <v>5800.41</v>
      </c>
      <c r="I376" s="120">
        <v>43051</v>
      </c>
      <c r="J376" s="118" t="s">
        <v>678</v>
      </c>
    </row>
    <row r="377" spans="1:10" ht="30" hidden="1" customHeight="1" x14ac:dyDescent="0.3">
      <c r="A377" s="115"/>
      <c r="B377" s="115"/>
      <c r="C377" s="115"/>
      <c r="D377" s="115" t="s">
        <v>677</v>
      </c>
      <c r="E377" s="115" t="s">
        <v>676</v>
      </c>
      <c r="F377" s="116" t="s">
        <v>21</v>
      </c>
      <c r="G377" s="117" t="s">
        <v>11</v>
      </c>
      <c r="H377" s="119">
        <v>5800.41</v>
      </c>
      <c r="I377" s="120">
        <v>43051</v>
      </c>
      <c r="J377" s="118" t="s">
        <v>678</v>
      </c>
    </row>
    <row r="378" spans="1:10" ht="30" hidden="1" customHeight="1" x14ac:dyDescent="0.3">
      <c r="A378" s="115"/>
      <c r="B378" s="115"/>
      <c r="C378" s="115"/>
      <c r="D378" s="115" t="s">
        <v>677</v>
      </c>
      <c r="E378" s="115" t="s">
        <v>676</v>
      </c>
      <c r="F378" s="116" t="s">
        <v>21</v>
      </c>
      <c r="G378" s="117" t="s">
        <v>11</v>
      </c>
      <c r="H378" s="119">
        <v>5800.41</v>
      </c>
      <c r="I378" s="120">
        <v>43051</v>
      </c>
      <c r="J378" s="118" t="s">
        <v>678</v>
      </c>
    </row>
    <row r="379" spans="1:10" ht="30" hidden="1" customHeight="1" x14ac:dyDescent="0.3">
      <c r="A379" s="115"/>
      <c r="B379" s="115"/>
      <c r="C379" s="115"/>
      <c r="D379" s="115" t="s">
        <v>677</v>
      </c>
      <c r="E379" s="115" t="s">
        <v>676</v>
      </c>
      <c r="F379" s="116" t="s">
        <v>21</v>
      </c>
      <c r="G379" s="117" t="s">
        <v>11</v>
      </c>
      <c r="H379" s="119">
        <v>5800.41</v>
      </c>
      <c r="I379" s="120">
        <v>43051</v>
      </c>
      <c r="J379" s="118" t="s">
        <v>678</v>
      </c>
    </row>
    <row r="380" spans="1:10" ht="30" hidden="1" customHeight="1" x14ac:dyDescent="0.3">
      <c r="A380" s="115"/>
      <c r="B380" s="115"/>
      <c r="C380" s="115"/>
      <c r="D380" s="115" t="s">
        <v>677</v>
      </c>
      <c r="E380" s="115" t="s">
        <v>676</v>
      </c>
      <c r="F380" s="116" t="s">
        <v>21</v>
      </c>
      <c r="G380" s="117" t="s">
        <v>367</v>
      </c>
      <c r="H380" s="119">
        <v>5800.41</v>
      </c>
      <c r="I380" s="120">
        <v>43051</v>
      </c>
      <c r="J380" s="118" t="s">
        <v>577</v>
      </c>
    </row>
    <row r="381" spans="1:10" ht="30" hidden="1" customHeight="1" x14ac:dyDescent="0.3">
      <c r="A381" s="115"/>
      <c r="B381" s="115"/>
      <c r="C381" s="115"/>
      <c r="D381" s="115" t="s">
        <v>677</v>
      </c>
      <c r="E381" s="115" t="s">
        <v>676</v>
      </c>
      <c r="F381" s="116" t="s">
        <v>21</v>
      </c>
      <c r="G381" s="117" t="s">
        <v>367</v>
      </c>
      <c r="H381" s="119">
        <v>5800.41</v>
      </c>
      <c r="I381" s="120">
        <v>43051</v>
      </c>
      <c r="J381" s="118" t="s">
        <v>577</v>
      </c>
    </row>
    <row r="382" spans="1:10" ht="30" hidden="1" customHeight="1" x14ac:dyDescent="0.3">
      <c r="A382" s="115"/>
      <c r="B382" s="115"/>
      <c r="C382" s="115"/>
      <c r="D382" s="115" t="s">
        <v>677</v>
      </c>
      <c r="E382" s="115" t="s">
        <v>676</v>
      </c>
      <c r="F382" s="116" t="s">
        <v>21</v>
      </c>
      <c r="G382" s="117" t="s">
        <v>367</v>
      </c>
      <c r="H382" s="119">
        <v>5800.41</v>
      </c>
      <c r="I382" s="120">
        <v>43051</v>
      </c>
      <c r="J382" s="118" t="s">
        <v>577</v>
      </c>
    </row>
    <row r="383" spans="1:10" ht="30" hidden="1" customHeight="1" x14ac:dyDescent="0.3">
      <c r="A383" s="115"/>
      <c r="B383" s="115"/>
      <c r="C383" s="115"/>
      <c r="D383" s="115" t="s">
        <v>677</v>
      </c>
      <c r="E383" s="115" t="s">
        <v>676</v>
      </c>
      <c r="F383" s="116" t="s">
        <v>21</v>
      </c>
      <c r="G383" s="117" t="s">
        <v>367</v>
      </c>
      <c r="H383" s="119">
        <v>5800.41</v>
      </c>
      <c r="I383" s="120">
        <v>43051</v>
      </c>
      <c r="J383" s="118" t="s">
        <v>577</v>
      </c>
    </row>
    <row r="384" spans="1:10" ht="30" hidden="1" customHeight="1" x14ac:dyDescent="0.3">
      <c r="A384" s="115"/>
      <c r="B384" s="115"/>
      <c r="C384" s="115"/>
      <c r="D384" s="115" t="s">
        <v>677</v>
      </c>
      <c r="E384" s="115" t="s">
        <v>676</v>
      </c>
      <c r="F384" s="116" t="s">
        <v>21</v>
      </c>
      <c r="G384" s="117" t="s">
        <v>11</v>
      </c>
      <c r="H384" s="119">
        <v>5800.41</v>
      </c>
      <c r="I384" s="120">
        <v>43051</v>
      </c>
      <c r="J384" s="118" t="s">
        <v>593</v>
      </c>
    </row>
    <row r="385" spans="1:10" ht="30" hidden="1" customHeight="1" x14ac:dyDescent="0.3">
      <c r="A385" s="115"/>
      <c r="B385" s="115"/>
      <c r="C385" s="115"/>
      <c r="D385" s="115" t="s">
        <v>677</v>
      </c>
      <c r="E385" s="115" t="s">
        <v>676</v>
      </c>
      <c r="F385" s="116" t="s">
        <v>21</v>
      </c>
      <c r="G385" s="117" t="s">
        <v>11</v>
      </c>
      <c r="H385" s="119">
        <v>5800.41</v>
      </c>
      <c r="I385" s="120">
        <v>43051</v>
      </c>
      <c r="J385" s="118" t="s">
        <v>593</v>
      </c>
    </row>
    <row r="386" spans="1:10" ht="30" hidden="1" customHeight="1" x14ac:dyDescent="0.3">
      <c r="A386" s="115"/>
      <c r="B386" s="115"/>
      <c r="C386" s="115"/>
      <c r="D386" s="115" t="s">
        <v>677</v>
      </c>
      <c r="E386" s="115" t="s">
        <v>676</v>
      </c>
      <c r="F386" s="116" t="s">
        <v>21</v>
      </c>
      <c r="G386" s="117" t="s">
        <v>11</v>
      </c>
      <c r="H386" s="119">
        <v>5800.41</v>
      </c>
      <c r="I386" s="120">
        <v>43051</v>
      </c>
      <c r="J386" s="118" t="s">
        <v>593</v>
      </c>
    </row>
    <row r="387" spans="1:10" ht="30" hidden="1" customHeight="1" x14ac:dyDescent="0.3">
      <c r="A387" s="115"/>
      <c r="B387" s="115"/>
      <c r="C387" s="115"/>
      <c r="D387" s="115" t="s">
        <v>677</v>
      </c>
      <c r="E387" s="115" t="s">
        <v>676</v>
      </c>
      <c r="F387" s="116" t="s">
        <v>21</v>
      </c>
      <c r="G387" s="117" t="s">
        <v>11</v>
      </c>
      <c r="H387" s="119">
        <v>5800.41</v>
      </c>
      <c r="I387" s="120">
        <v>43051</v>
      </c>
      <c r="J387" s="118" t="s">
        <v>593</v>
      </c>
    </row>
    <row r="388" spans="1:10" ht="30" hidden="1" customHeight="1" x14ac:dyDescent="0.3">
      <c r="A388" s="115"/>
      <c r="B388" s="115"/>
      <c r="C388" s="115"/>
      <c r="D388" s="115" t="s">
        <v>677</v>
      </c>
      <c r="E388" s="115" t="s">
        <v>676</v>
      </c>
      <c r="F388" s="116" t="s">
        <v>21</v>
      </c>
      <c r="G388" s="117" t="s">
        <v>367</v>
      </c>
      <c r="H388" s="119">
        <v>5800.41</v>
      </c>
      <c r="I388" s="120">
        <v>43051</v>
      </c>
      <c r="J388" s="118" t="s">
        <v>577</v>
      </c>
    </row>
    <row r="389" spans="1:10" ht="30" hidden="1" customHeight="1" x14ac:dyDescent="0.3">
      <c r="A389" s="115"/>
      <c r="B389" s="115"/>
      <c r="C389" s="115"/>
      <c r="D389" s="115" t="s">
        <v>677</v>
      </c>
      <c r="E389" s="115" t="s">
        <v>676</v>
      </c>
      <c r="F389" s="116" t="s">
        <v>21</v>
      </c>
      <c r="G389" s="117" t="s">
        <v>367</v>
      </c>
      <c r="H389" s="119">
        <v>5800.41</v>
      </c>
      <c r="I389" s="120">
        <v>43051</v>
      </c>
      <c r="J389" s="118" t="s">
        <v>577</v>
      </c>
    </row>
    <row r="390" spans="1:10" ht="30" hidden="1" customHeight="1" x14ac:dyDescent="0.3">
      <c r="A390" s="115"/>
      <c r="B390" s="115"/>
      <c r="C390" s="115"/>
      <c r="D390" s="115" t="s">
        <v>677</v>
      </c>
      <c r="E390" s="115" t="s">
        <v>676</v>
      </c>
      <c r="F390" s="116" t="s">
        <v>21</v>
      </c>
      <c r="G390" s="117" t="s">
        <v>367</v>
      </c>
      <c r="H390" s="119">
        <v>5800.41</v>
      </c>
      <c r="I390" s="120">
        <v>43051</v>
      </c>
      <c r="J390" s="118" t="s">
        <v>577</v>
      </c>
    </row>
    <row r="391" spans="1:10" ht="30" hidden="1" customHeight="1" x14ac:dyDescent="0.3">
      <c r="A391" s="115"/>
      <c r="B391" s="115"/>
      <c r="C391" s="115"/>
      <c r="D391" s="115" t="s">
        <v>677</v>
      </c>
      <c r="E391" s="115" t="s">
        <v>676</v>
      </c>
      <c r="F391" s="116" t="s">
        <v>21</v>
      </c>
      <c r="G391" s="117" t="s">
        <v>367</v>
      </c>
      <c r="H391" s="119">
        <v>5800.41</v>
      </c>
      <c r="I391" s="120">
        <v>43051</v>
      </c>
      <c r="J391" s="118" t="s">
        <v>577</v>
      </c>
    </row>
    <row r="392" spans="1:10" ht="30" hidden="1" customHeight="1" x14ac:dyDescent="0.3">
      <c r="A392" s="115"/>
      <c r="B392" s="115"/>
      <c r="C392" s="115"/>
      <c r="D392" s="115" t="s">
        <v>677</v>
      </c>
      <c r="E392" s="115" t="s">
        <v>676</v>
      </c>
      <c r="F392" s="116" t="s">
        <v>21</v>
      </c>
      <c r="G392" s="117" t="s">
        <v>11</v>
      </c>
      <c r="H392" s="119">
        <v>5800.41</v>
      </c>
      <c r="I392" s="120">
        <v>43051</v>
      </c>
      <c r="J392" s="118" t="s">
        <v>678</v>
      </c>
    </row>
    <row r="393" spans="1:10" ht="30" hidden="1" customHeight="1" x14ac:dyDescent="0.3">
      <c r="A393" s="115"/>
      <c r="B393" s="115"/>
      <c r="C393" s="115"/>
      <c r="D393" s="115" t="s">
        <v>677</v>
      </c>
      <c r="E393" s="115" t="s">
        <v>676</v>
      </c>
      <c r="F393" s="116" t="s">
        <v>21</v>
      </c>
      <c r="G393" s="117" t="s">
        <v>11</v>
      </c>
      <c r="H393" s="119">
        <v>5800.41</v>
      </c>
      <c r="I393" s="120">
        <v>43051</v>
      </c>
      <c r="J393" s="118" t="s">
        <v>678</v>
      </c>
    </row>
    <row r="394" spans="1:10" ht="30" hidden="1" customHeight="1" x14ac:dyDescent="0.3">
      <c r="A394" s="115"/>
      <c r="B394" s="115"/>
      <c r="C394" s="115"/>
      <c r="D394" s="115" t="s">
        <v>677</v>
      </c>
      <c r="E394" s="115" t="s">
        <v>676</v>
      </c>
      <c r="F394" s="116" t="s">
        <v>21</v>
      </c>
      <c r="G394" s="117" t="s">
        <v>11</v>
      </c>
      <c r="H394" s="119">
        <v>5800.41</v>
      </c>
      <c r="I394" s="120">
        <v>43051</v>
      </c>
      <c r="J394" s="118" t="s">
        <v>678</v>
      </c>
    </row>
    <row r="395" spans="1:10" ht="30" hidden="1" customHeight="1" x14ac:dyDescent="0.3">
      <c r="A395" s="115"/>
      <c r="B395" s="115"/>
      <c r="C395" s="115"/>
      <c r="D395" s="115" t="s">
        <v>677</v>
      </c>
      <c r="E395" s="115" t="s">
        <v>676</v>
      </c>
      <c r="F395" s="116" t="s">
        <v>21</v>
      </c>
      <c r="G395" s="117" t="s">
        <v>11</v>
      </c>
      <c r="H395" s="119">
        <v>5800.41</v>
      </c>
      <c r="I395" s="120">
        <v>43051</v>
      </c>
      <c r="J395" s="118" t="s">
        <v>678</v>
      </c>
    </row>
    <row r="396" spans="1:10" ht="30" hidden="1" customHeight="1" x14ac:dyDescent="0.3">
      <c r="A396" s="115"/>
      <c r="B396" s="115"/>
      <c r="C396" s="115"/>
      <c r="D396" s="115" t="s">
        <v>677</v>
      </c>
      <c r="E396" s="115" t="s">
        <v>676</v>
      </c>
      <c r="F396" s="116" t="s">
        <v>21</v>
      </c>
      <c r="G396" s="117" t="s">
        <v>11</v>
      </c>
      <c r="H396" s="119">
        <v>5800.41</v>
      </c>
      <c r="I396" s="120">
        <v>43051</v>
      </c>
      <c r="J396" s="118" t="s">
        <v>593</v>
      </c>
    </row>
    <row r="397" spans="1:10" ht="30" hidden="1" customHeight="1" x14ac:dyDescent="0.3">
      <c r="A397" s="115"/>
      <c r="B397" s="115"/>
      <c r="C397" s="115"/>
      <c r="D397" s="115" t="s">
        <v>677</v>
      </c>
      <c r="E397" s="115" t="s">
        <v>676</v>
      </c>
      <c r="F397" s="116" t="s">
        <v>21</v>
      </c>
      <c r="G397" s="117" t="s">
        <v>367</v>
      </c>
      <c r="H397" s="119">
        <v>5800.41</v>
      </c>
      <c r="I397" s="120">
        <v>43051</v>
      </c>
      <c r="J397" s="118" t="s">
        <v>577</v>
      </c>
    </row>
    <row r="398" spans="1:10" ht="30" hidden="1" customHeight="1" x14ac:dyDescent="0.3">
      <c r="A398" s="115"/>
      <c r="B398" s="115"/>
      <c r="C398" s="115"/>
      <c r="D398" s="115" t="s">
        <v>677</v>
      </c>
      <c r="E398" s="115" t="s">
        <v>676</v>
      </c>
      <c r="F398" s="116" t="s">
        <v>21</v>
      </c>
      <c r="G398" s="117" t="s">
        <v>367</v>
      </c>
      <c r="H398" s="119">
        <v>5800.41</v>
      </c>
      <c r="I398" s="120">
        <v>43051</v>
      </c>
      <c r="J398" s="118" t="s">
        <v>577</v>
      </c>
    </row>
    <row r="399" spans="1:10" ht="30" hidden="1" customHeight="1" x14ac:dyDescent="0.3">
      <c r="A399" s="115"/>
      <c r="B399" s="115"/>
      <c r="C399" s="115"/>
      <c r="D399" s="115" t="s">
        <v>677</v>
      </c>
      <c r="E399" s="115" t="s">
        <v>676</v>
      </c>
      <c r="F399" s="116" t="s">
        <v>21</v>
      </c>
      <c r="G399" s="117" t="s">
        <v>367</v>
      </c>
      <c r="H399" s="119">
        <v>5800.41</v>
      </c>
      <c r="I399" s="120">
        <v>43051</v>
      </c>
      <c r="J399" s="118" t="s">
        <v>577</v>
      </c>
    </row>
    <row r="400" spans="1:10" ht="30" hidden="1" customHeight="1" x14ac:dyDescent="0.3">
      <c r="A400" s="115"/>
      <c r="B400" s="115"/>
      <c r="C400" s="115"/>
      <c r="D400" s="115" t="s">
        <v>677</v>
      </c>
      <c r="E400" s="115" t="s">
        <v>676</v>
      </c>
      <c r="F400" s="116" t="s">
        <v>21</v>
      </c>
      <c r="G400" s="117" t="s">
        <v>11</v>
      </c>
      <c r="H400" s="119">
        <v>5800.41</v>
      </c>
      <c r="I400" s="120">
        <v>43051</v>
      </c>
      <c r="J400" s="118" t="s">
        <v>678</v>
      </c>
    </row>
    <row r="401" spans="1:10" ht="30" hidden="1" customHeight="1" x14ac:dyDescent="0.3">
      <c r="A401" s="115"/>
      <c r="B401" s="115"/>
      <c r="C401" s="115"/>
      <c r="D401" s="115" t="s">
        <v>677</v>
      </c>
      <c r="E401" s="115" t="s">
        <v>676</v>
      </c>
      <c r="F401" s="116" t="s">
        <v>21</v>
      </c>
      <c r="G401" s="117" t="s">
        <v>11</v>
      </c>
      <c r="H401" s="119">
        <v>5800.41</v>
      </c>
      <c r="I401" s="120">
        <v>43051</v>
      </c>
      <c r="J401" s="118" t="s">
        <v>678</v>
      </c>
    </row>
    <row r="402" spans="1:10" ht="30" hidden="1" customHeight="1" x14ac:dyDescent="0.3">
      <c r="A402" s="115"/>
      <c r="B402" s="115"/>
      <c r="C402" s="115"/>
      <c r="D402" s="115" t="s">
        <v>677</v>
      </c>
      <c r="E402" s="115" t="s">
        <v>676</v>
      </c>
      <c r="F402" s="116" t="s">
        <v>21</v>
      </c>
      <c r="G402" s="117" t="s">
        <v>11</v>
      </c>
      <c r="H402" s="119">
        <v>5800.41</v>
      </c>
      <c r="I402" s="120">
        <v>43051</v>
      </c>
      <c r="J402" s="118" t="s">
        <v>678</v>
      </c>
    </row>
    <row r="403" spans="1:10" ht="30" hidden="1" customHeight="1" x14ac:dyDescent="0.3">
      <c r="A403" s="115"/>
      <c r="B403" s="115"/>
      <c r="C403" s="115"/>
      <c r="D403" s="115" t="s">
        <v>677</v>
      </c>
      <c r="E403" s="115" t="s">
        <v>676</v>
      </c>
      <c r="F403" s="116" t="s">
        <v>21</v>
      </c>
      <c r="G403" s="117" t="s">
        <v>11</v>
      </c>
      <c r="H403" s="119">
        <v>5800.41</v>
      </c>
      <c r="I403" s="120">
        <v>43051</v>
      </c>
      <c r="J403" s="118" t="s">
        <v>678</v>
      </c>
    </row>
    <row r="404" spans="1:10" ht="30" hidden="1" customHeight="1" x14ac:dyDescent="0.3">
      <c r="A404" s="115"/>
      <c r="B404" s="115"/>
      <c r="C404" s="115"/>
      <c r="D404" s="115" t="s">
        <v>677</v>
      </c>
      <c r="E404" s="115" t="s">
        <v>676</v>
      </c>
      <c r="F404" s="116" t="s">
        <v>21</v>
      </c>
      <c r="G404" s="117" t="s">
        <v>11</v>
      </c>
      <c r="H404" s="119">
        <v>5800.41</v>
      </c>
      <c r="I404" s="120">
        <v>43051</v>
      </c>
      <c r="J404" s="118" t="s">
        <v>678</v>
      </c>
    </row>
    <row r="405" spans="1:10" ht="30" hidden="1" customHeight="1" x14ac:dyDescent="0.3">
      <c r="A405" s="115"/>
      <c r="B405" s="115"/>
      <c r="C405" s="115"/>
      <c r="D405" s="115" t="s">
        <v>677</v>
      </c>
      <c r="E405" s="115" t="s">
        <v>676</v>
      </c>
      <c r="F405" s="116" t="s">
        <v>21</v>
      </c>
      <c r="G405" s="117" t="s">
        <v>11</v>
      </c>
      <c r="H405" s="119">
        <v>5800.41</v>
      </c>
      <c r="I405" s="120">
        <v>43051</v>
      </c>
      <c r="J405" s="118" t="s">
        <v>678</v>
      </c>
    </row>
    <row r="406" spans="1:10" ht="30" hidden="1" customHeight="1" x14ac:dyDescent="0.3">
      <c r="A406" s="115"/>
      <c r="B406" s="115"/>
      <c r="C406" s="115"/>
      <c r="D406" s="115" t="s">
        <v>677</v>
      </c>
      <c r="E406" s="115" t="s">
        <v>676</v>
      </c>
      <c r="F406" s="116" t="s">
        <v>21</v>
      </c>
      <c r="G406" s="117" t="s">
        <v>11</v>
      </c>
      <c r="H406" s="119">
        <v>5800.41</v>
      </c>
      <c r="I406" s="120">
        <v>43051</v>
      </c>
      <c r="J406" s="118" t="s">
        <v>678</v>
      </c>
    </row>
    <row r="407" spans="1:10" ht="30" hidden="1" customHeight="1" x14ac:dyDescent="0.3">
      <c r="A407" s="115"/>
      <c r="B407" s="115"/>
      <c r="C407" s="115"/>
      <c r="D407" s="115" t="s">
        <v>677</v>
      </c>
      <c r="E407" s="115" t="s">
        <v>676</v>
      </c>
      <c r="F407" s="116" t="s">
        <v>21</v>
      </c>
      <c r="G407" s="117" t="s">
        <v>11</v>
      </c>
      <c r="H407" s="119">
        <v>5800.41</v>
      </c>
      <c r="I407" s="120">
        <v>43051</v>
      </c>
      <c r="J407" s="118" t="s">
        <v>678</v>
      </c>
    </row>
    <row r="408" spans="1:10" ht="30" hidden="1" customHeight="1" x14ac:dyDescent="0.3">
      <c r="A408" s="115"/>
      <c r="B408" s="115"/>
      <c r="C408" s="115"/>
      <c r="D408" s="115" t="s">
        <v>677</v>
      </c>
      <c r="E408" s="115" t="s">
        <v>676</v>
      </c>
      <c r="F408" s="116" t="s">
        <v>21</v>
      </c>
      <c r="G408" s="117" t="s">
        <v>11</v>
      </c>
      <c r="H408" s="119">
        <v>5800.41</v>
      </c>
      <c r="I408" s="120">
        <v>43051</v>
      </c>
      <c r="J408" s="118" t="s">
        <v>678</v>
      </c>
    </row>
    <row r="409" spans="1:10" ht="30" hidden="1" customHeight="1" x14ac:dyDescent="0.3">
      <c r="A409" s="115"/>
      <c r="B409" s="115"/>
      <c r="C409" s="115"/>
      <c r="D409" s="115" t="s">
        <v>677</v>
      </c>
      <c r="E409" s="115" t="s">
        <v>676</v>
      </c>
      <c r="F409" s="116" t="s">
        <v>21</v>
      </c>
      <c r="G409" s="117" t="s">
        <v>367</v>
      </c>
      <c r="H409" s="119">
        <v>5800.41</v>
      </c>
      <c r="I409" s="120">
        <v>43051</v>
      </c>
      <c r="J409" s="118" t="s">
        <v>577</v>
      </c>
    </row>
    <row r="410" spans="1:10" ht="30" hidden="1" customHeight="1" x14ac:dyDescent="0.3">
      <c r="A410" s="115"/>
      <c r="B410" s="115"/>
      <c r="C410" s="115"/>
      <c r="D410" s="115" t="s">
        <v>677</v>
      </c>
      <c r="E410" s="115" t="s">
        <v>676</v>
      </c>
      <c r="F410" s="116" t="s">
        <v>21</v>
      </c>
      <c r="G410" s="117" t="s">
        <v>367</v>
      </c>
      <c r="H410" s="119">
        <v>5800.41</v>
      </c>
      <c r="I410" s="120">
        <v>43051</v>
      </c>
      <c r="J410" s="118" t="s">
        <v>577</v>
      </c>
    </row>
    <row r="411" spans="1:10" ht="30" hidden="1" customHeight="1" x14ac:dyDescent="0.3">
      <c r="A411" s="115"/>
      <c r="B411" s="115"/>
      <c r="C411" s="115"/>
      <c r="D411" s="115" t="s">
        <v>677</v>
      </c>
      <c r="E411" s="115" t="s">
        <v>676</v>
      </c>
      <c r="F411" s="116" t="s">
        <v>21</v>
      </c>
      <c r="G411" s="117" t="s">
        <v>11</v>
      </c>
      <c r="H411" s="119">
        <v>5800.41</v>
      </c>
      <c r="I411" s="120">
        <v>43051</v>
      </c>
      <c r="J411" s="118" t="s">
        <v>678</v>
      </c>
    </row>
    <row r="412" spans="1:10" ht="30" hidden="1" customHeight="1" x14ac:dyDescent="0.3">
      <c r="A412" s="115"/>
      <c r="B412" s="115"/>
      <c r="C412" s="115"/>
      <c r="D412" s="115" t="s">
        <v>677</v>
      </c>
      <c r="E412" s="115" t="s">
        <v>676</v>
      </c>
      <c r="F412" s="116" t="s">
        <v>21</v>
      </c>
      <c r="G412" s="117" t="s">
        <v>11</v>
      </c>
      <c r="H412" s="119">
        <v>5800.41</v>
      </c>
      <c r="I412" s="120">
        <v>43051</v>
      </c>
      <c r="J412" s="118" t="s">
        <v>678</v>
      </c>
    </row>
    <row r="413" spans="1:10" ht="30" hidden="1" customHeight="1" x14ac:dyDescent="0.3">
      <c r="A413" s="115"/>
      <c r="B413" s="115"/>
      <c r="C413" s="115"/>
      <c r="D413" s="115" t="s">
        <v>677</v>
      </c>
      <c r="E413" s="115" t="s">
        <v>676</v>
      </c>
      <c r="F413" s="116" t="s">
        <v>21</v>
      </c>
      <c r="G413" s="117" t="s">
        <v>11</v>
      </c>
      <c r="H413" s="119">
        <v>5800.41</v>
      </c>
      <c r="I413" s="120">
        <v>43051</v>
      </c>
      <c r="J413" s="118" t="s">
        <v>678</v>
      </c>
    </row>
    <row r="414" spans="1:10" ht="30" hidden="1" customHeight="1" x14ac:dyDescent="0.3">
      <c r="A414" s="115"/>
      <c r="B414" s="115"/>
      <c r="C414" s="115"/>
      <c r="D414" s="115" t="s">
        <v>677</v>
      </c>
      <c r="E414" s="115" t="s">
        <v>676</v>
      </c>
      <c r="F414" s="116" t="s">
        <v>21</v>
      </c>
      <c r="G414" s="117" t="s">
        <v>11</v>
      </c>
      <c r="H414" s="119">
        <v>5800.41</v>
      </c>
      <c r="I414" s="120">
        <v>43051</v>
      </c>
      <c r="J414" s="118" t="s">
        <v>678</v>
      </c>
    </row>
    <row r="415" spans="1:10" ht="30" hidden="1" customHeight="1" x14ac:dyDescent="0.3">
      <c r="A415" s="115"/>
      <c r="B415" s="115"/>
      <c r="C415" s="115"/>
      <c r="D415" s="115" t="s">
        <v>677</v>
      </c>
      <c r="E415" s="115" t="s">
        <v>676</v>
      </c>
      <c r="F415" s="116" t="s">
        <v>21</v>
      </c>
      <c r="G415" s="117" t="s">
        <v>11</v>
      </c>
      <c r="H415" s="119">
        <v>5800.41</v>
      </c>
      <c r="I415" s="120">
        <v>43051</v>
      </c>
      <c r="J415" s="118" t="s">
        <v>680</v>
      </c>
    </row>
    <row r="416" spans="1:10" ht="30" hidden="1" customHeight="1" x14ac:dyDescent="0.3">
      <c r="A416" s="115"/>
      <c r="B416" s="115"/>
      <c r="C416" s="115"/>
      <c r="D416" s="115" t="s">
        <v>677</v>
      </c>
      <c r="E416" s="115" t="s">
        <v>676</v>
      </c>
      <c r="F416" s="116" t="s">
        <v>21</v>
      </c>
      <c r="G416" s="117" t="s">
        <v>11</v>
      </c>
      <c r="H416" s="119">
        <v>5800.41</v>
      </c>
      <c r="I416" s="120">
        <v>43051</v>
      </c>
      <c r="J416" s="118" t="s">
        <v>680</v>
      </c>
    </row>
    <row r="417" spans="1:10" ht="30" hidden="1" customHeight="1" x14ac:dyDescent="0.3">
      <c r="A417" s="115"/>
      <c r="B417" s="115"/>
      <c r="C417" s="115"/>
      <c r="D417" s="115" t="s">
        <v>677</v>
      </c>
      <c r="E417" s="115" t="s">
        <v>676</v>
      </c>
      <c r="F417" s="116" t="s">
        <v>21</v>
      </c>
      <c r="G417" s="117" t="s">
        <v>367</v>
      </c>
      <c r="H417" s="119">
        <v>5800.41</v>
      </c>
      <c r="I417" s="120">
        <v>43051</v>
      </c>
      <c r="J417" s="118" t="s">
        <v>577</v>
      </c>
    </row>
    <row r="418" spans="1:10" ht="30" hidden="1" customHeight="1" x14ac:dyDescent="0.3">
      <c r="A418" s="115"/>
      <c r="B418" s="115"/>
      <c r="C418" s="115"/>
      <c r="D418" s="115" t="s">
        <v>677</v>
      </c>
      <c r="E418" s="115" t="s">
        <v>676</v>
      </c>
      <c r="F418" s="116" t="s">
        <v>21</v>
      </c>
      <c r="G418" s="117" t="s">
        <v>367</v>
      </c>
      <c r="H418" s="119">
        <v>5800.41</v>
      </c>
      <c r="I418" s="120">
        <v>43051</v>
      </c>
      <c r="J418" s="118" t="s">
        <v>577</v>
      </c>
    </row>
    <row r="419" spans="1:10" ht="30" hidden="1" customHeight="1" x14ac:dyDescent="0.3">
      <c r="A419" s="115"/>
      <c r="B419" s="115"/>
      <c r="C419" s="115"/>
      <c r="D419" s="115" t="s">
        <v>677</v>
      </c>
      <c r="E419" s="115" t="s">
        <v>676</v>
      </c>
      <c r="F419" s="116" t="s">
        <v>21</v>
      </c>
      <c r="G419" s="117" t="s">
        <v>11</v>
      </c>
      <c r="H419" s="119">
        <v>5800.41</v>
      </c>
      <c r="I419" s="120">
        <v>43051</v>
      </c>
      <c r="J419" s="118" t="s">
        <v>678</v>
      </c>
    </row>
    <row r="420" spans="1:10" ht="30" hidden="1" customHeight="1" x14ac:dyDescent="0.3">
      <c r="A420" s="115"/>
      <c r="B420" s="115"/>
      <c r="C420" s="115"/>
      <c r="D420" s="115" t="s">
        <v>677</v>
      </c>
      <c r="E420" s="115" t="s">
        <v>676</v>
      </c>
      <c r="F420" s="116" t="s">
        <v>21</v>
      </c>
      <c r="G420" s="117" t="s">
        <v>11</v>
      </c>
      <c r="H420" s="119">
        <v>5800.41</v>
      </c>
      <c r="I420" s="120">
        <v>43051</v>
      </c>
      <c r="J420" s="118" t="s">
        <v>678</v>
      </c>
    </row>
    <row r="421" spans="1:10" ht="30" hidden="1" customHeight="1" x14ac:dyDescent="0.3">
      <c r="A421" s="115"/>
      <c r="B421" s="115"/>
      <c r="C421" s="115"/>
      <c r="D421" s="115" t="s">
        <v>677</v>
      </c>
      <c r="E421" s="115" t="s">
        <v>676</v>
      </c>
      <c r="F421" s="116" t="s">
        <v>21</v>
      </c>
      <c r="G421" s="117" t="s">
        <v>11</v>
      </c>
      <c r="H421" s="119">
        <v>5800.41</v>
      </c>
      <c r="I421" s="120">
        <v>43051</v>
      </c>
      <c r="J421" s="118" t="s">
        <v>678</v>
      </c>
    </row>
    <row r="422" spans="1:10" ht="30" hidden="1" customHeight="1" x14ac:dyDescent="0.3">
      <c r="A422" s="115"/>
      <c r="B422" s="115"/>
      <c r="C422" s="115"/>
      <c r="D422" s="115" t="s">
        <v>677</v>
      </c>
      <c r="E422" s="115" t="s">
        <v>676</v>
      </c>
      <c r="F422" s="116" t="s">
        <v>21</v>
      </c>
      <c r="G422" s="117" t="s">
        <v>11</v>
      </c>
      <c r="H422" s="119">
        <v>5800.41</v>
      </c>
      <c r="I422" s="120">
        <v>43051</v>
      </c>
      <c r="J422" s="118" t="s">
        <v>678</v>
      </c>
    </row>
    <row r="423" spans="1:10" ht="30" hidden="1" customHeight="1" x14ac:dyDescent="0.3">
      <c r="A423" s="115"/>
      <c r="B423" s="115"/>
      <c r="C423" s="115"/>
      <c r="D423" s="115" t="s">
        <v>677</v>
      </c>
      <c r="E423" s="115" t="s">
        <v>676</v>
      </c>
      <c r="F423" s="116" t="s">
        <v>21</v>
      </c>
      <c r="G423" s="117" t="s">
        <v>682</v>
      </c>
      <c r="H423" s="119">
        <v>5800.41</v>
      </c>
      <c r="I423" s="120">
        <v>43051</v>
      </c>
      <c r="J423" s="118" t="s">
        <v>681</v>
      </c>
    </row>
    <row r="424" spans="1:10" ht="30" hidden="1" customHeight="1" x14ac:dyDescent="0.3">
      <c r="A424" s="115"/>
      <c r="B424" s="115"/>
      <c r="C424" s="115"/>
      <c r="D424" s="115" t="s">
        <v>677</v>
      </c>
      <c r="E424" s="115" t="s">
        <v>676</v>
      </c>
      <c r="F424" s="116" t="s">
        <v>21</v>
      </c>
      <c r="G424" s="115" t="s">
        <v>682</v>
      </c>
      <c r="H424" s="119">
        <v>5800.41</v>
      </c>
      <c r="I424" s="120">
        <v>43051</v>
      </c>
      <c r="J424" s="118" t="s">
        <v>681</v>
      </c>
    </row>
    <row r="425" spans="1:10" ht="30" hidden="1" customHeight="1" x14ac:dyDescent="0.3">
      <c r="A425" s="115"/>
      <c r="B425" s="115"/>
      <c r="C425" s="115"/>
      <c r="D425" s="115" t="s">
        <v>677</v>
      </c>
      <c r="E425" s="115" t="s">
        <v>676</v>
      </c>
      <c r="F425" s="116" t="s">
        <v>21</v>
      </c>
      <c r="G425" s="115" t="s">
        <v>682</v>
      </c>
      <c r="H425" s="119">
        <v>5800.41</v>
      </c>
      <c r="I425" s="120">
        <v>43051</v>
      </c>
      <c r="J425" s="118" t="s">
        <v>681</v>
      </c>
    </row>
    <row r="426" spans="1:10" ht="30" hidden="1" customHeight="1" x14ac:dyDescent="0.3">
      <c r="A426" s="121"/>
      <c r="B426" s="121"/>
      <c r="C426" s="121"/>
      <c r="D426" s="115" t="s">
        <v>677</v>
      </c>
      <c r="E426" s="115" t="s">
        <v>676</v>
      </c>
      <c r="F426" s="116" t="s">
        <v>21</v>
      </c>
      <c r="G426" s="115" t="s">
        <v>367</v>
      </c>
      <c r="H426" s="119">
        <v>5800.41</v>
      </c>
      <c r="I426" s="120">
        <v>43051</v>
      </c>
      <c r="J426" s="118" t="s">
        <v>577</v>
      </c>
    </row>
    <row r="427" spans="1:10" ht="30" hidden="1" customHeight="1" x14ac:dyDescent="0.3">
      <c r="A427" s="115"/>
      <c r="B427" s="115"/>
      <c r="C427" s="115"/>
      <c r="D427" s="115" t="s">
        <v>663</v>
      </c>
      <c r="E427" s="115" t="s">
        <v>664</v>
      </c>
      <c r="F427" s="116" t="s">
        <v>666</v>
      </c>
      <c r="G427" s="115" t="s">
        <v>11</v>
      </c>
      <c r="H427" s="119">
        <v>2263585.21</v>
      </c>
      <c r="I427" s="120">
        <v>43115</v>
      </c>
      <c r="J427" s="118" t="s">
        <v>665</v>
      </c>
    </row>
    <row r="428" spans="1:10" ht="30" hidden="1" customHeight="1" x14ac:dyDescent="0.3">
      <c r="A428" s="115"/>
      <c r="B428" s="115"/>
      <c r="C428" s="115"/>
      <c r="D428" s="115" t="s">
        <v>663</v>
      </c>
      <c r="E428" s="115" t="s">
        <v>664</v>
      </c>
      <c r="F428" s="116" t="s">
        <v>667</v>
      </c>
      <c r="G428" s="115" t="s">
        <v>11</v>
      </c>
      <c r="H428" s="119">
        <v>2263585.21</v>
      </c>
      <c r="I428" s="120">
        <v>43115</v>
      </c>
      <c r="J428" s="118" t="s">
        <v>665</v>
      </c>
    </row>
    <row r="429" spans="1:10" ht="30" hidden="1" customHeight="1" x14ac:dyDescent="0.3">
      <c r="A429" s="115"/>
      <c r="B429" s="115"/>
      <c r="C429" s="115"/>
      <c r="D429" s="115" t="s">
        <v>663</v>
      </c>
      <c r="E429" s="115" t="s">
        <v>664</v>
      </c>
      <c r="F429" s="116" t="s">
        <v>668</v>
      </c>
      <c r="G429" s="115" t="s">
        <v>11</v>
      </c>
      <c r="H429" s="119">
        <v>2263585.21</v>
      </c>
      <c r="I429" s="120">
        <v>43115</v>
      </c>
      <c r="J429" s="118" t="s">
        <v>665</v>
      </c>
    </row>
    <row r="430" spans="1:10" ht="30" hidden="1" customHeight="1" x14ac:dyDescent="0.3">
      <c r="A430" s="115"/>
      <c r="B430" s="115"/>
      <c r="C430" s="115"/>
      <c r="D430" s="115" t="s">
        <v>663</v>
      </c>
      <c r="E430" s="115" t="s">
        <v>664</v>
      </c>
      <c r="F430" s="116" t="s">
        <v>669</v>
      </c>
      <c r="G430" s="115" t="s">
        <v>11</v>
      </c>
      <c r="H430" s="119">
        <v>2263585.21</v>
      </c>
      <c r="I430" s="120">
        <v>43115</v>
      </c>
      <c r="J430" s="118" t="s">
        <v>665</v>
      </c>
    </row>
    <row r="431" spans="1:10" ht="30" hidden="1" customHeight="1" x14ac:dyDescent="0.3">
      <c r="A431" s="115"/>
      <c r="B431" s="115"/>
      <c r="C431" s="115"/>
      <c r="D431" s="115" t="s">
        <v>663</v>
      </c>
      <c r="E431" s="115" t="s">
        <v>664</v>
      </c>
      <c r="F431" s="116" t="s">
        <v>670</v>
      </c>
      <c r="G431" s="115" t="s">
        <v>11</v>
      </c>
      <c r="H431" s="119">
        <v>2263585.21</v>
      </c>
      <c r="I431" s="120">
        <v>43115</v>
      </c>
      <c r="J431" s="118" t="s">
        <v>665</v>
      </c>
    </row>
    <row r="432" spans="1:10" ht="30" hidden="1" customHeight="1" x14ac:dyDescent="0.3">
      <c r="A432" s="115"/>
      <c r="B432" s="115"/>
      <c r="C432" s="115"/>
      <c r="D432" s="115" t="s">
        <v>663</v>
      </c>
      <c r="E432" s="115" t="s">
        <v>664</v>
      </c>
      <c r="F432" s="116" t="s">
        <v>671</v>
      </c>
      <c r="G432" s="115" t="s">
        <v>11</v>
      </c>
      <c r="H432" s="119">
        <v>2263585.21</v>
      </c>
      <c r="I432" s="120">
        <v>43115</v>
      </c>
      <c r="J432" s="118" t="s">
        <v>665</v>
      </c>
    </row>
    <row r="433" spans="1:10" ht="30" hidden="1" customHeight="1" x14ac:dyDescent="0.3">
      <c r="A433" s="115"/>
      <c r="B433" s="115"/>
      <c r="C433" s="115"/>
      <c r="D433" s="115" t="s">
        <v>663</v>
      </c>
      <c r="E433" s="115" t="s">
        <v>664</v>
      </c>
      <c r="F433" s="116" t="s">
        <v>672</v>
      </c>
      <c r="G433" s="115" t="s">
        <v>11</v>
      </c>
      <c r="H433" s="119">
        <v>2263585.21</v>
      </c>
      <c r="I433" s="120">
        <v>43115</v>
      </c>
      <c r="J433" s="118" t="s">
        <v>665</v>
      </c>
    </row>
    <row r="434" spans="1:10" ht="30" hidden="1" customHeight="1" x14ac:dyDescent="0.3">
      <c r="A434" s="115"/>
      <c r="B434" s="115"/>
      <c r="C434" s="115"/>
      <c r="D434" s="115" t="s">
        <v>663</v>
      </c>
      <c r="E434" s="115" t="s">
        <v>664</v>
      </c>
      <c r="F434" s="116" t="s">
        <v>673</v>
      </c>
      <c r="G434" s="115" t="s">
        <v>11</v>
      </c>
      <c r="H434" s="119">
        <v>2263585.21</v>
      </c>
      <c r="I434" s="120">
        <v>43115</v>
      </c>
      <c r="J434" s="118" t="s">
        <v>665</v>
      </c>
    </row>
    <row r="435" spans="1:10" ht="30" hidden="1" customHeight="1" x14ac:dyDescent="0.3">
      <c r="A435" s="115"/>
      <c r="B435" s="115"/>
      <c r="C435" s="115"/>
      <c r="D435" s="115" t="s">
        <v>663</v>
      </c>
      <c r="E435" s="115" t="s">
        <v>664</v>
      </c>
      <c r="F435" s="116" t="s">
        <v>674</v>
      </c>
      <c r="G435" s="115" t="s">
        <v>11</v>
      </c>
      <c r="H435" s="119">
        <v>2263585.21</v>
      </c>
      <c r="I435" s="120">
        <v>43115</v>
      </c>
      <c r="J435" s="118" t="s">
        <v>665</v>
      </c>
    </row>
    <row r="436" spans="1:10" ht="30" hidden="1" customHeight="1" x14ac:dyDescent="0.3">
      <c r="A436" s="115"/>
      <c r="B436" s="115"/>
      <c r="C436" s="115"/>
      <c r="D436" s="115" t="s">
        <v>660</v>
      </c>
      <c r="E436" s="115" t="s">
        <v>661</v>
      </c>
      <c r="F436" s="116" t="s">
        <v>21</v>
      </c>
      <c r="G436" s="115" t="s">
        <v>11</v>
      </c>
      <c r="H436" s="119">
        <v>10974</v>
      </c>
      <c r="I436" s="120">
        <v>43370</v>
      </c>
      <c r="J436" s="118" t="s">
        <v>593</v>
      </c>
    </row>
    <row r="437" spans="1:10" ht="30" hidden="1" customHeight="1" x14ac:dyDescent="0.3">
      <c r="A437" s="115"/>
      <c r="B437" s="115"/>
      <c r="C437" s="115"/>
      <c r="D437" s="115" t="s">
        <v>660</v>
      </c>
      <c r="E437" s="115" t="s">
        <v>661</v>
      </c>
      <c r="F437" s="116" t="s">
        <v>21</v>
      </c>
      <c r="G437" s="115" t="s">
        <v>11</v>
      </c>
      <c r="H437" s="119">
        <v>10974</v>
      </c>
      <c r="I437" s="120">
        <v>43370</v>
      </c>
      <c r="J437" s="118" t="s">
        <v>593</v>
      </c>
    </row>
    <row r="438" spans="1:10" ht="30" hidden="1" customHeight="1" x14ac:dyDescent="0.3">
      <c r="A438" s="115"/>
      <c r="B438" s="115"/>
      <c r="C438" s="115"/>
      <c r="D438" s="115" t="s">
        <v>660</v>
      </c>
      <c r="E438" s="115" t="s">
        <v>661</v>
      </c>
      <c r="F438" s="116" t="s">
        <v>21</v>
      </c>
      <c r="G438" s="115" t="s">
        <v>11</v>
      </c>
      <c r="H438" s="119">
        <v>10974</v>
      </c>
      <c r="I438" s="120">
        <v>43370</v>
      </c>
      <c r="J438" s="118" t="s">
        <v>593</v>
      </c>
    </row>
    <row r="439" spans="1:10" ht="30" hidden="1" customHeight="1" x14ac:dyDescent="0.3">
      <c r="A439" s="115"/>
      <c r="B439" s="115"/>
      <c r="C439" s="115"/>
      <c r="D439" s="115" t="s">
        <v>660</v>
      </c>
      <c r="E439" s="115" t="s">
        <v>661</v>
      </c>
      <c r="F439" s="116" t="s">
        <v>21</v>
      </c>
      <c r="G439" s="115" t="s">
        <v>11</v>
      </c>
      <c r="H439" s="119">
        <v>10974</v>
      </c>
      <c r="I439" s="120">
        <v>43370</v>
      </c>
      <c r="J439" s="118" t="s">
        <v>593</v>
      </c>
    </row>
    <row r="440" spans="1:10" ht="30" hidden="1" customHeight="1" x14ac:dyDescent="0.3">
      <c r="A440" s="115"/>
      <c r="B440" s="115"/>
      <c r="C440" s="115"/>
      <c r="D440" s="115" t="s">
        <v>660</v>
      </c>
      <c r="E440" s="115" t="s">
        <v>661</v>
      </c>
      <c r="F440" s="116" t="s">
        <v>21</v>
      </c>
      <c r="G440" s="115" t="s">
        <v>11</v>
      </c>
      <c r="H440" s="119">
        <v>10974</v>
      </c>
      <c r="I440" s="120">
        <v>43370</v>
      </c>
      <c r="J440" s="118" t="s">
        <v>593</v>
      </c>
    </row>
    <row r="441" spans="1:10" ht="30" hidden="1" customHeight="1" x14ac:dyDescent="0.3">
      <c r="A441" s="115"/>
      <c r="B441" s="115"/>
      <c r="C441" s="115"/>
      <c r="D441" s="115" t="s">
        <v>660</v>
      </c>
      <c r="E441" s="115" t="s">
        <v>661</v>
      </c>
      <c r="F441" s="116" t="s">
        <v>21</v>
      </c>
      <c r="G441" s="115" t="s">
        <v>11</v>
      </c>
      <c r="H441" s="119">
        <v>10974</v>
      </c>
      <c r="I441" s="120">
        <v>43370</v>
      </c>
      <c r="J441" s="118" t="s">
        <v>593</v>
      </c>
    </row>
    <row r="442" spans="1:10" ht="30" hidden="1" customHeight="1" x14ac:dyDescent="0.3">
      <c r="A442" s="115"/>
      <c r="B442" s="115"/>
      <c r="C442" s="115"/>
      <c r="D442" s="115" t="s">
        <v>660</v>
      </c>
      <c r="E442" s="115" t="s">
        <v>661</v>
      </c>
      <c r="F442" s="116" t="s">
        <v>21</v>
      </c>
      <c r="G442" s="115" t="s">
        <v>11</v>
      </c>
      <c r="H442" s="119">
        <v>10974</v>
      </c>
      <c r="I442" s="120">
        <v>43370</v>
      </c>
      <c r="J442" s="118" t="s">
        <v>593</v>
      </c>
    </row>
    <row r="443" spans="1:10" ht="30" hidden="1" customHeight="1" x14ac:dyDescent="0.3">
      <c r="A443" s="115"/>
      <c r="B443" s="115"/>
      <c r="C443" s="115"/>
      <c r="D443" s="115" t="s">
        <v>660</v>
      </c>
      <c r="E443" s="115" t="s">
        <v>661</v>
      </c>
      <c r="F443" s="116" t="s">
        <v>21</v>
      </c>
      <c r="G443" s="115" t="s">
        <v>11</v>
      </c>
      <c r="H443" s="119">
        <v>10974</v>
      </c>
      <c r="I443" s="120">
        <v>43370</v>
      </c>
      <c r="J443" s="118" t="s">
        <v>593</v>
      </c>
    </row>
    <row r="444" spans="1:10" ht="30" hidden="1" customHeight="1" x14ac:dyDescent="0.3">
      <c r="A444" s="115"/>
      <c r="B444" s="115"/>
      <c r="C444" s="115"/>
      <c r="D444" s="115" t="s">
        <v>660</v>
      </c>
      <c r="E444" s="115" t="s">
        <v>661</v>
      </c>
      <c r="F444" s="116" t="s">
        <v>21</v>
      </c>
      <c r="G444" s="115" t="s">
        <v>11</v>
      </c>
      <c r="H444" s="119">
        <v>10974</v>
      </c>
      <c r="I444" s="120">
        <v>43370</v>
      </c>
      <c r="J444" s="118" t="s">
        <v>593</v>
      </c>
    </row>
    <row r="445" spans="1:10" ht="30" hidden="1" customHeight="1" x14ac:dyDescent="0.3">
      <c r="A445" s="115"/>
      <c r="B445" s="115"/>
      <c r="C445" s="115"/>
      <c r="D445" s="115" t="s">
        <v>660</v>
      </c>
      <c r="E445" s="115" t="s">
        <v>661</v>
      </c>
      <c r="F445" s="116" t="s">
        <v>21</v>
      </c>
      <c r="G445" s="115" t="s">
        <v>11</v>
      </c>
      <c r="H445" s="119">
        <v>10974</v>
      </c>
      <c r="I445" s="120">
        <v>43370</v>
      </c>
      <c r="J445" s="118" t="s">
        <v>593</v>
      </c>
    </row>
    <row r="446" spans="1:10" ht="30" hidden="1" customHeight="1" x14ac:dyDescent="0.3">
      <c r="A446" s="115"/>
      <c r="B446" s="115"/>
      <c r="C446" s="115"/>
      <c r="D446" s="115" t="s">
        <v>660</v>
      </c>
      <c r="E446" s="115" t="s">
        <v>661</v>
      </c>
      <c r="F446" s="116" t="s">
        <v>21</v>
      </c>
      <c r="G446" s="115" t="s">
        <v>11</v>
      </c>
      <c r="H446" s="119">
        <v>10974</v>
      </c>
      <c r="I446" s="120">
        <v>43370</v>
      </c>
      <c r="J446" s="118" t="s">
        <v>593</v>
      </c>
    </row>
    <row r="447" spans="1:10" ht="30" hidden="1" customHeight="1" x14ac:dyDescent="0.3">
      <c r="A447" s="115"/>
      <c r="B447" s="115"/>
      <c r="C447" s="115"/>
      <c r="D447" s="115" t="s">
        <v>660</v>
      </c>
      <c r="E447" s="115" t="s">
        <v>661</v>
      </c>
      <c r="F447" s="116" t="s">
        <v>21</v>
      </c>
      <c r="G447" s="115" t="s">
        <v>11</v>
      </c>
      <c r="H447" s="119">
        <v>10974</v>
      </c>
      <c r="I447" s="120">
        <v>43370</v>
      </c>
      <c r="J447" s="118" t="s">
        <v>593</v>
      </c>
    </row>
    <row r="448" spans="1:10" ht="30" hidden="1" customHeight="1" x14ac:dyDescent="0.3">
      <c r="A448" s="115"/>
      <c r="B448" s="115"/>
      <c r="C448" s="115"/>
      <c r="D448" s="115" t="s">
        <v>660</v>
      </c>
      <c r="E448" s="115" t="s">
        <v>661</v>
      </c>
      <c r="F448" s="116" t="s">
        <v>21</v>
      </c>
      <c r="G448" s="115" t="s">
        <v>11</v>
      </c>
      <c r="H448" s="119">
        <v>10974</v>
      </c>
      <c r="I448" s="120">
        <v>43370</v>
      </c>
      <c r="J448" s="118" t="s">
        <v>593</v>
      </c>
    </row>
    <row r="449" spans="1:10" ht="30" hidden="1" customHeight="1" x14ac:dyDescent="0.3">
      <c r="A449" s="115"/>
      <c r="B449" s="115"/>
      <c r="C449" s="115"/>
      <c r="D449" s="115" t="s">
        <v>660</v>
      </c>
      <c r="E449" s="115" t="s">
        <v>661</v>
      </c>
      <c r="F449" s="116" t="s">
        <v>21</v>
      </c>
      <c r="G449" s="115" t="s">
        <v>11</v>
      </c>
      <c r="H449" s="119">
        <v>10974</v>
      </c>
      <c r="I449" s="120">
        <v>43370</v>
      </c>
      <c r="J449" s="118" t="s">
        <v>593</v>
      </c>
    </row>
    <row r="450" spans="1:10" ht="30" hidden="1" customHeight="1" x14ac:dyDescent="0.3">
      <c r="A450" s="115"/>
      <c r="B450" s="115"/>
      <c r="C450" s="115"/>
      <c r="D450" s="115" t="s">
        <v>660</v>
      </c>
      <c r="E450" s="115" t="s">
        <v>661</v>
      </c>
      <c r="F450" s="116" t="s">
        <v>21</v>
      </c>
      <c r="G450" s="115" t="s">
        <v>11</v>
      </c>
      <c r="H450" s="119">
        <v>10974</v>
      </c>
      <c r="I450" s="120">
        <v>43370</v>
      </c>
      <c r="J450" s="118" t="s">
        <v>593</v>
      </c>
    </row>
    <row r="451" spans="1:10" ht="30" hidden="1" customHeight="1" x14ac:dyDescent="0.3">
      <c r="A451" s="115"/>
      <c r="B451" s="115"/>
      <c r="C451" s="115"/>
      <c r="D451" s="115" t="s">
        <v>660</v>
      </c>
      <c r="E451" s="115" t="s">
        <v>661</v>
      </c>
      <c r="F451" s="116" t="s">
        <v>21</v>
      </c>
      <c r="G451" s="115" t="s">
        <v>11</v>
      </c>
      <c r="H451" s="119">
        <v>10974</v>
      </c>
      <c r="I451" s="120">
        <v>43370</v>
      </c>
      <c r="J451" s="118" t="s">
        <v>593</v>
      </c>
    </row>
    <row r="452" spans="1:10" ht="30" hidden="1" customHeight="1" x14ac:dyDescent="0.3">
      <c r="A452" s="115"/>
      <c r="B452" s="115"/>
      <c r="C452" s="115"/>
      <c r="D452" s="115" t="s">
        <v>660</v>
      </c>
      <c r="E452" s="115" t="s">
        <v>661</v>
      </c>
      <c r="F452" s="116" t="s">
        <v>21</v>
      </c>
      <c r="G452" s="115" t="s">
        <v>11</v>
      </c>
      <c r="H452" s="119">
        <v>10974</v>
      </c>
      <c r="I452" s="120">
        <v>43370</v>
      </c>
      <c r="J452" s="118" t="s">
        <v>593</v>
      </c>
    </row>
    <row r="453" spans="1:10" ht="30" hidden="1" customHeight="1" x14ac:dyDescent="0.3">
      <c r="A453" s="115"/>
      <c r="B453" s="115"/>
      <c r="C453" s="115"/>
      <c r="D453" s="115" t="s">
        <v>660</v>
      </c>
      <c r="E453" s="115" t="s">
        <v>661</v>
      </c>
      <c r="F453" s="116" t="s">
        <v>21</v>
      </c>
      <c r="G453" s="115" t="s">
        <v>11</v>
      </c>
      <c r="H453" s="119">
        <v>10974</v>
      </c>
      <c r="I453" s="120">
        <v>43370</v>
      </c>
      <c r="J453" s="118" t="s">
        <v>593</v>
      </c>
    </row>
    <row r="454" spans="1:10" ht="30" hidden="1" customHeight="1" x14ac:dyDescent="0.3">
      <c r="A454" s="115"/>
      <c r="B454" s="115"/>
      <c r="C454" s="115"/>
      <c r="D454" s="115" t="s">
        <v>660</v>
      </c>
      <c r="E454" s="115" t="s">
        <v>661</v>
      </c>
      <c r="F454" s="116" t="s">
        <v>21</v>
      </c>
      <c r="G454" s="115" t="s">
        <v>11</v>
      </c>
      <c r="H454" s="119">
        <v>10974</v>
      </c>
      <c r="I454" s="120">
        <v>43370</v>
      </c>
      <c r="J454" s="118" t="s">
        <v>593</v>
      </c>
    </row>
    <row r="455" spans="1:10" ht="30" hidden="1" customHeight="1" x14ac:dyDescent="0.3">
      <c r="A455" s="115"/>
      <c r="B455" s="115"/>
      <c r="C455" s="115"/>
      <c r="D455" s="115" t="s">
        <v>660</v>
      </c>
      <c r="E455" s="115" t="s">
        <v>661</v>
      </c>
      <c r="F455" s="116" t="s">
        <v>21</v>
      </c>
      <c r="G455" s="115" t="s">
        <v>11</v>
      </c>
      <c r="H455" s="119">
        <v>10974</v>
      </c>
      <c r="I455" s="120">
        <v>43370</v>
      </c>
      <c r="J455" s="118" t="s">
        <v>593</v>
      </c>
    </row>
    <row r="456" spans="1:10" ht="30" hidden="1" customHeight="1" x14ac:dyDescent="0.3">
      <c r="A456" s="115"/>
      <c r="B456" s="115"/>
      <c r="C456" s="115"/>
      <c r="D456" s="115" t="s">
        <v>662</v>
      </c>
      <c r="E456" s="115" t="s">
        <v>460</v>
      </c>
      <c r="F456" s="116" t="s">
        <v>21</v>
      </c>
      <c r="G456" s="115" t="s">
        <v>11</v>
      </c>
      <c r="H456" s="119">
        <v>8850</v>
      </c>
      <c r="I456" s="120">
        <v>43370</v>
      </c>
      <c r="J456" s="118" t="s">
        <v>593</v>
      </c>
    </row>
    <row r="457" spans="1:10" ht="30" hidden="1" customHeight="1" x14ac:dyDescent="0.3">
      <c r="A457" s="115"/>
      <c r="B457" s="115"/>
      <c r="C457" s="115"/>
      <c r="D457" s="115" t="s">
        <v>662</v>
      </c>
      <c r="E457" s="115" t="s">
        <v>460</v>
      </c>
      <c r="F457" s="116" t="s">
        <v>21</v>
      </c>
      <c r="G457" s="115" t="s">
        <v>11</v>
      </c>
      <c r="H457" s="119">
        <v>8850</v>
      </c>
      <c r="I457" s="120">
        <v>43370</v>
      </c>
      <c r="J457" s="118" t="s">
        <v>593</v>
      </c>
    </row>
    <row r="458" spans="1:10" ht="30" hidden="1" customHeight="1" x14ac:dyDescent="0.3">
      <c r="A458" s="115"/>
      <c r="B458" s="115"/>
      <c r="C458" s="115"/>
      <c r="D458" s="115" t="s">
        <v>662</v>
      </c>
      <c r="E458" s="115" t="s">
        <v>460</v>
      </c>
      <c r="F458" s="116" t="s">
        <v>21</v>
      </c>
      <c r="G458" s="115" t="s">
        <v>11</v>
      </c>
      <c r="H458" s="119">
        <v>8850</v>
      </c>
      <c r="I458" s="120">
        <v>43370</v>
      </c>
      <c r="J458" s="118" t="s">
        <v>593</v>
      </c>
    </row>
    <row r="459" spans="1:10" ht="30" hidden="1" customHeight="1" x14ac:dyDescent="0.3">
      <c r="A459" s="115"/>
      <c r="B459" s="115"/>
      <c r="C459" s="115"/>
      <c r="D459" s="115" t="s">
        <v>578</v>
      </c>
      <c r="E459" s="115" t="s">
        <v>579</v>
      </c>
      <c r="F459" s="122" t="s">
        <v>21</v>
      </c>
      <c r="G459" s="115" t="s">
        <v>11</v>
      </c>
      <c r="H459" s="119">
        <v>11623</v>
      </c>
      <c r="I459" s="120">
        <v>43455</v>
      </c>
      <c r="J459" s="118" t="s">
        <v>577</v>
      </c>
    </row>
    <row r="460" spans="1:10" ht="30" hidden="1" customHeight="1" x14ac:dyDescent="0.3">
      <c r="A460" s="115"/>
      <c r="B460" s="115"/>
      <c r="C460" s="115"/>
      <c r="D460" s="115" t="s">
        <v>580</v>
      </c>
      <c r="E460" s="115" t="s">
        <v>581</v>
      </c>
      <c r="F460" s="122">
        <v>607001189</v>
      </c>
      <c r="G460" s="115" t="s">
        <v>11</v>
      </c>
      <c r="H460" s="119">
        <v>5575.5</v>
      </c>
      <c r="I460" s="120">
        <v>43455</v>
      </c>
      <c r="J460" s="118" t="s">
        <v>577</v>
      </c>
    </row>
    <row r="461" spans="1:10" ht="30" hidden="1" customHeight="1" x14ac:dyDescent="0.3">
      <c r="A461" s="115"/>
      <c r="B461" s="115"/>
      <c r="C461" s="115"/>
      <c r="D461" s="115" t="s">
        <v>580</v>
      </c>
      <c r="E461" s="115" t="s">
        <v>581</v>
      </c>
      <c r="F461" s="122">
        <v>607001143</v>
      </c>
      <c r="G461" s="115" t="s">
        <v>11</v>
      </c>
      <c r="H461" s="119">
        <v>5575.5</v>
      </c>
      <c r="I461" s="120">
        <v>43455</v>
      </c>
      <c r="J461" s="118" t="s">
        <v>577</v>
      </c>
    </row>
    <row r="462" spans="1:10" ht="30" hidden="1" customHeight="1" x14ac:dyDescent="0.3">
      <c r="A462" s="115"/>
      <c r="B462" s="115"/>
      <c r="C462" s="115"/>
      <c r="D462" s="115" t="s">
        <v>582</v>
      </c>
      <c r="E462" s="115" t="s">
        <v>583</v>
      </c>
      <c r="F462" s="122">
        <v>1708233072</v>
      </c>
      <c r="G462" s="115" t="s">
        <v>11</v>
      </c>
      <c r="H462" s="119">
        <v>2025.64</v>
      </c>
      <c r="I462" s="120">
        <v>43455</v>
      </c>
      <c r="J462" s="118" t="s">
        <v>577</v>
      </c>
    </row>
    <row r="463" spans="1:10" ht="30" hidden="1" customHeight="1" x14ac:dyDescent="0.3">
      <c r="A463" s="115"/>
      <c r="B463" s="115"/>
      <c r="C463" s="115"/>
      <c r="D463" s="115" t="s">
        <v>582</v>
      </c>
      <c r="E463" s="115" t="s">
        <v>583</v>
      </c>
      <c r="F463" s="122">
        <v>1708233072</v>
      </c>
      <c r="G463" s="115" t="s">
        <v>11</v>
      </c>
      <c r="H463" s="119">
        <v>2025.64</v>
      </c>
      <c r="I463" s="120">
        <v>43455</v>
      </c>
      <c r="J463" s="118" t="s">
        <v>577</v>
      </c>
    </row>
    <row r="464" spans="1:10" ht="30" hidden="1" customHeight="1" x14ac:dyDescent="0.3">
      <c r="A464" s="115"/>
      <c r="B464" s="115"/>
      <c r="C464" s="115"/>
      <c r="D464" s="115" t="s">
        <v>584</v>
      </c>
      <c r="E464" s="115" t="s">
        <v>585</v>
      </c>
      <c r="F464" s="122" t="s">
        <v>21</v>
      </c>
      <c r="G464" s="115" t="s">
        <v>11</v>
      </c>
      <c r="H464" s="119">
        <v>5575.5</v>
      </c>
      <c r="I464" s="120">
        <v>43455</v>
      </c>
      <c r="J464" s="118" t="s">
        <v>65</v>
      </c>
    </row>
    <row r="465" spans="1:10" ht="30" hidden="1" customHeight="1" x14ac:dyDescent="0.3">
      <c r="A465" s="115"/>
      <c r="B465" s="115"/>
      <c r="C465" s="115"/>
      <c r="D465" s="115" t="s">
        <v>584</v>
      </c>
      <c r="E465" s="115" t="s">
        <v>585</v>
      </c>
      <c r="F465" s="122" t="s">
        <v>21</v>
      </c>
      <c r="G465" s="115" t="s">
        <v>11</v>
      </c>
      <c r="H465" s="119">
        <v>5575.5</v>
      </c>
      <c r="I465" s="120">
        <v>43455</v>
      </c>
      <c r="J465" s="118" t="s">
        <v>65</v>
      </c>
    </row>
    <row r="466" spans="1:10" ht="30" hidden="1" customHeight="1" x14ac:dyDescent="0.3">
      <c r="A466" s="115"/>
      <c r="B466" s="115"/>
      <c r="C466" s="115"/>
      <c r="D466" s="115" t="s">
        <v>77</v>
      </c>
      <c r="E466" s="115" t="s">
        <v>586</v>
      </c>
      <c r="F466" s="122" t="s">
        <v>21</v>
      </c>
      <c r="G466" s="115" t="s">
        <v>11</v>
      </c>
      <c r="H466" s="119">
        <v>1026.06</v>
      </c>
      <c r="I466" s="120">
        <v>43455</v>
      </c>
      <c r="J466" s="118" t="s">
        <v>577</v>
      </c>
    </row>
    <row r="467" spans="1:10" ht="30" hidden="1" customHeight="1" x14ac:dyDescent="0.3">
      <c r="A467" s="115"/>
      <c r="B467" s="115"/>
      <c r="C467" s="115"/>
      <c r="D467" s="115" t="s">
        <v>77</v>
      </c>
      <c r="E467" s="115" t="s">
        <v>586</v>
      </c>
      <c r="F467" s="122" t="s">
        <v>21</v>
      </c>
      <c r="G467" s="115" t="s">
        <v>11</v>
      </c>
      <c r="H467" s="119">
        <v>1026.06</v>
      </c>
      <c r="I467" s="120">
        <v>43455</v>
      </c>
      <c r="J467" s="118" t="s">
        <v>577</v>
      </c>
    </row>
    <row r="468" spans="1:10" ht="30" hidden="1" customHeight="1" x14ac:dyDescent="0.3">
      <c r="A468" s="115"/>
      <c r="B468" s="115"/>
      <c r="C468" s="115"/>
      <c r="D468" s="115" t="s">
        <v>77</v>
      </c>
      <c r="E468" s="115" t="s">
        <v>586</v>
      </c>
      <c r="F468" s="122" t="s">
        <v>21</v>
      </c>
      <c r="G468" s="115" t="s">
        <v>11</v>
      </c>
      <c r="H468" s="119">
        <v>1026.06</v>
      </c>
      <c r="I468" s="120">
        <v>43455</v>
      </c>
      <c r="J468" s="118" t="s">
        <v>577</v>
      </c>
    </row>
    <row r="469" spans="1:10" ht="30" hidden="1" customHeight="1" x14ac:dyDescent="0.3">
      <c r="A469" s="115"/>
      <c r="B469" s="115"/>
      <c r="C469" s="115"/>
      <c r="D469" s="115" t="s">
        <v>77</v>
      </c>
      <c r="E469" s="115" t="s">
        <v>586</v>
      </c>
      <c r="F469" s="122" t="s">
        <v>21</v>
      </c>
      <c r="G469" s="115" t="s">
        <v>11</v>
      </c>
      <c r="H469" s="119">
        <v>1026.06</v>
      </c>
      <c r="I469" s="120">
        <v>43455</v>
      </c>
      <c r="J469" s="118" t="s">
        <v>577</v>
      </c>
    </row>
    <row r="470" spans="1:10" ht="30" hidden="1" customHeight="1" x14ac:dyDescent="0.3">
      <c r="A470" s="115"/>
      <c r="B470" s="115"/>
      <c r="C470" s="115"/>
      <c r="D470" s="115" t="s">
        <v>77</v>
      </c>
      <c r="E470" s="115" t="s">
        <v>586</v>
      </c>
      <c r="F470" s="122" t="s">
        <v>21</v>
      </c>
      <c r="G470" s="115" t="s">
        <v>11</v>
      </c>
      <c r="H470" s="119">
        <v>1026.06</v>
      </c>
      <c r="I470" s="120">
        <v>43455</v>
      </c>
      <c r="J470" s="118" t="s">
        <v>577</v>
      </c>
    </row>
    <row r="471" spans="1:10" ht="30" hidden="1" customHeight="1" x14ac:dyDescent="0.3">
      <c r="A471" s="115"/>
      <c r="B471" s="115"/>
      <c r="C471" s="115"/>
      <c r="D471" s="115" t="s">
        <v>588</v>
      </c>
      <c r="E471" s="115" t="s">
        <v>587</v>
      </c>
      <c r="F471" s="122">
        <v>807001192</v>
      </c>
      <c r="G471" s="115" t="s">
        <v>11</v>
      </c>
      <c r="H471" s="119">
        <v>5575.5</v>
      </c>
      <c r="I471" s="120">
        <v>43455</v>
      </c>
      <c r="J471" s="118" t="s">
        <v>577</v>
      </c>
    </row>
    <row r="472" spans="1:10" ht="30" hidden="1" customHeight="1" x14ac:dyDescent="0.3">
      <c r="A472" s="115"/>
      <c r="B472" s="115"/>
      <c r="C472" s="115"/>
      <c r="D472" s="115" t="s">
        <v>588</v>
      </c>
      <c r="E472" s="115" t="s">
        <v>587</v>
      </c>
      <c r="F472" s="122">
        <v>807001148</v>
      </c>
      <c r="G472" s="115" t="s">
        <v>11</v>
      </c>
      <c r="H472" s="119">
        <v>5575.5</v>
      </c>
      <c r="I472" s="120">
        <v>43455</v>
      </c>
      <c r="J472" s="118" t="s">
        <v>577</v>
      </c>
    </row>
    <row r="473" spans="1:10" ht="30" hidden="1" customHeight="1" x14ac:dyDescent="0.3">
      <c r="A473" s="115"/>
      <c r="B473" s="115"/>
      <c r="C473" s="115"/>
      <c r="D473" s="115" t="s">
        <v>589</v>
      </c>
      <c r="E473" s="115" t="s">
        <v>590</v>
      </c>
      <c r="F473" s="122">
        <v>709001180</v>
      </c>
      <c r="G473" s="115" t="s">
        <v>11</v>
      </c>
      <c r="H473" s="119">
        <v>20395.12</v>
      </c>
      <c r="I473" s="120">
        <v>43455</v>
      </c>
      <c r="J473" s="118" t="s">
        <v>577</v>
      </c>
    </row>
    <row r="474" spans="1:10" ht="30" hidden="1" customHeight="1" x14ac:dyDescent="0.3">
      <c r="A474" s="115"/>
      <c r="B474" s="115"/>
      <c r="C474" s="115"/>
      <c r="D474" s="115" t="s">
        <v>589</v>
      </c>
      <c r="E474" s="115" t="s">
        <v>590</v>
      </c>
      <c r="F474" s="122">
        <v>709001197</v>
      </c>
      <c r="G474" s="115" t="s">
        <v>11</v>
      </c>
      <c r="H474" s="119">
        <v>20395.12</v>
      </c>
      <c r="I474" s="120">
        <v>43455</v>
      </c>
      <c r="J474" s="118" t="s">
        <v>577</v>
      </c>
    </row>
    <row r="475" spans="1:10" ht="30" hidden="1" customHeight="1" x14ac:dyDescent="0.3">
      <c r="A475" s="115"/>
      <c r="B475" s="115"/>
      <c r="C475" s="115"/>
      <c r="D475" s="115" t="s">
        <v>589</v>
      </c>
      <c r="E475" s="115" t="s">
        <v>590</v>
      </c>
      <c r="F475" s="122">
        <v>709001203</v>
      </c>
      <c r="G475" s="115" t="s">
        <v>11</v>
      </c>
      <c r="H475" s="119">
        <v>20395.12</v>
      </c>
      <c r="I475" s="120">
        <v>43455</v>
      </c>
      <c r="J475" s="118" t="s">
        <v>577</v>
      </c>
    </row>
    <row r="476" spans="1:10" ht="30" hidden="1" customHeight="1" x14ac:dyDescent="0.3">
      <c r="A476" s="115"/>
      <c r="B476" s="115"/>
      <c r="C476" s="115"/>
      <c r="D476" s="115" t="s">
        <v>619</v>
      </c>
      <c r="E476" s="115" t="s">
        <v>618</v>
      </c>
      <c r="F476" s="122" t="s">
        <v>620</v>
      </c>
      <c r="G476" s="115" t="s">
        <v>11</v>
      </c>
      <c r="H476" s="119">
        <v>47106.14</v>
      </c>
      <c r="I476" s="120">
        <v>43457</v>
      </c>
      <c r="J476" s="118" t="s">
        <v>617</v>
      </c>
    </row>
    <row r="477" spans="1:10" ht="30" hidden="1" customHeight="1" x14ac:dyDescent="0.3">
      <c r="A477" s="115"/>
      <c r="B477" s="115"/>
      <c r="C477" s="115"/>
      <c r="D477" s="115" t="s">
        <v>619</v>
      </c>
      <c r="E477" s="115" t="s">
        <v>618</v>
      </c>
      <c r="F477" s="122" t="s">
        <v>621</v>
      </c>
      <c r="G477" s="115" t="s">
        <v>11</v>
      </c>
      <c r="H477" s="119">
        <v>47106.14</v>
      </c>
      <c r="I477" s="120">
        <v>43457</v>
      </c>
      <c r="J477" s="118" t="s">
        <v>617</v>
      </c>
    </row>
    <row r="478" spans="1:10" ht="30" hidden="1" customHeight="1" x14ac:dyDescent="0.3">
      <c r="A478" s="115"/>
      <c r="B478" s="115"/>
      <c r="C478" s="115"/>
      <c r="D478" s="115" t="s">
        <v>619</v>
      </c>
      <c r="E478" s="115" t="s">
        <v>618</v>
      </c>
      <c r="F478" s="122" t="s">
        <v>622</v>
      </c>
      <c r="G478" s="115" t="s">
        <v>11</v>
      </c>
      <c r="H478" s="119">
        <v>47106.14</v>
      </c>
      <c r="I478" s="120">
        <v>43457</v>
      </c>
      <c r="J478" s="118" t="s">
        <v>617</v>
      </c>
    </row>
    <row r="479" spans="1:10" ht="30" hidden="1" customHeight="1" x14ac:dyDescent="0.3">
      <c r="A479" s="115"/>
      <c r="B479" s="115"/>
      <c r="C479" s="115"/>
      <c r="D479" s="115" t="s">
        <v>619</v>
      </c>
      <c r="E479" s="115" t="s">
        <v>618</v>
      </c>
      <c r="F479" s="122" t="s">
        <v>623</v>
      </c>
      <c r="G479" s="115" t="s">
        <v>11</v>
      </c>
      <c r="H479" s="119">
        <v>47106.14</v>
      </c>
      <c r="I479" s="120">
        <v>43457</v>
      </c>
      <c r="J479" s="118" t="s">
        <v>593</v>
      </c>
    </row>
    <row r="480" spans="1:10" ht="30" hidden="1" customHeight="1" x14ac:dyDescent="0.3">
      <c r="A480" s="115"/>
      <c r="B480" s="115"/>
      <c r="C480" s="115"/>
      <c r="D480" s="115" t="s">
        <v>619</v>
      </c>
      <c r="E480" s="115" t="s">
        <v>618</v>
      </c>
      <c r="F480" s="122" t="s">
        <v>624</v>
      </c>
      <c r="G480" s="115" t="s">
        <v>11</v>
      </c>
      <c r="H480" s="119">
        <v>47106.14</v>
      </c>
      <c r="I480" s="120">
        <v>43457</v>
      </c>
      <c r="J480" s="118" t="s">
        <v>593</v>
      </c>
    </row>
    <row r="481" spans="1:10" ht="30" hidden="1" customHeight="1" x14ac:dyDescent="0.3">
      <c r="A481" s="115"/>
      <c r="B481" s="115"/>
      <c r="C481" s="115"/>
      <c r="D481" s="115" t="s">
        <v>619</v>
      </c>
      <c r="E481" s="115" t="s">
        <v>618</v>
      </c>
      <c r="F481" s="122" t="s">
        <v>625</v>
      </c>
      <c r="G481" s="115" t="s">
        <v>11</v>
      </c>
      <c r="H481" s="119">
        <v>47106.14</v>
      </c>
      <c r="I481" s="120">
        <v>43457</v>
      </c>
      <c r="J481" s="118" t="s">
        <v>593</v>
      </c>
    </row>
    <row r="482" spans="1:10" ht="30" hidden="1" customHeight="1" x14ac:dyDescent="0.3">
      <c r="A482" s="115"/>
      <c r="B482" s="115"/>
      <c r="C482" s="115"/>
      <c r="D482" s="115" t="s">
        <v>619</v>
      </c>
      <c r="E482" s="115" t="s">
        <v>618</v>
      </c>
      <c r="F482" s="122" t="s">
        <v>626</v>
      </c>
      <c r="G482" s="115" t="s">
        <v>11</v>
      </c>
      <c r="H482" s="119">
        <v>47106.14</v>
      </c>
      <c r="I482" s="120">
        <v>43457</v>
      </c>
      <c r="J482" s="118" t="s">
        <v>593</v>
      </c>
    </row>
    <row r="483" spans="1:10" ht="30" hidden="1" customHeight="1" x14ac:dyDescent="0.3">
      <c r="A483" s="115"/>
      <c r="B483" s="115"/>
      <c r="C483" s="115"/>
      <c r="D483" s="115" t="s">
        <v>619</v>
      </c>
      <c r="E483" s="115" t="s">
        <v>618</v>
      </c>
      <c r="F483" s="122" t="s">
        <v>627</v>
      </c>
      <c r="G483" s="115" t="s">
        <v>11</v>
      </c>
      <c r="H483" s="119">
        <v>47106.14</v>
      </c>
      <c r="I483" s="120">
        <v>43457</v>
      </c>
      <c r="J483" s="118" t="s">
        <v>593</v>
      </c>
    </row>
    <row r="484" spans="1:10" ht="30" hidden="1" customHeight="1" x14ac:dyDescent="0.3">
      <c r="A484" s="115"/>
      <c r="B484" s="115"/>
      <c r="C484" s="115"/>
      <c r="D484" s="115" t="s">
        <v>619</v>
      </c>
      <c r="E484" s="115" t="s">
        <v>618</v>
      </c>
      <c r="F484" s="122" t="s">
        <v>628</v>
      </c>
      <c r="G484" s="115" t="s">
        <v>11</v>
      </c>
      <c r="H484" s="119">
        <v>47106.14</v>
      </c>
      <c r="I484" s="120">
        <v>43457</v>
      </c>
      <c r="J484" s="118" t="s">
        <v>593</v>
      </c>
    </row>
    <row r="485" spans="1:10" ht="30" hidden="1" customHeight="1" x14ac:dyDescent="0.3">
      <c r="A485" s="115"/>
      <c r="B485" s="115"/>
      <c r="C485" s="115"/>
      <c r="D485" s="115" t="s">
        <v>619</v>
      </c>
      <c r="E485" s="115" t="s">
        <v>618</v>
      </c>
      <c r="F485" s="122" t="s">
        <v>629</v>
      </c>
      <c r="G485" s="115" t="s">
        <v>11</v>
      </c>
      <c r="H485" s="119">
        <v>47106.14</v>
      </c>
      <c r="I485" s="120">
        <v>43457</v>
      </c>
      <c r="J485" s="118" t="s">
        <v>593</v>
      </c>
    </row>
    <row r="486" spans="1:10" ht="30" hidden="1" customHeight="1" x14ac:dyDescent="0.3">
      <c r="A486" s="115"/>
      <c r="B486" s="115"/>
      <c r="C486" s="115"/>
      <c r="D486" s="115" t="s">
        <v>619</v>
      </c>
      <c r="E486" s="115" t="s">
        <v>618</v>
      </c>
      <c r="F486" s="122" t="s">
        <v>630</v>
      </c>
      <c r="G486" s="115" t="s">
        <v>11</v>
      </c>
      <c r="H486" s="119">
        <v>47106.14</v>
      </c>
      <c r="I486" s="120">
        <v>43457</v>
      </c>
      <c r="J486" s="118" t="s">
        <v>593</v>
      </c>
    </row>
    <row r="487" spans="1:10" ht="30" hidden="1" customHeight="1" x14ac:dyDescent="0.3">
      <c r="A487" s="115"/>
      <c r="B487" s="115"/>
      <c r="C487" s="115"/>
      <c r="D487" s="115" t="s">
        <v>619</v>
      </c>
      <c r="E487" s="115" t="s">
        <v>618</v>
      </c>
      <c r="F487" s="122" t="s">
        <v>631</v>
      </c>
      <c r="G487" s="115" t="s">
        <v>11</v>
      </c>
      <c r="H487" s="119">
        <v>47106.14</v>
      </c>
      <c r="I487" s="120">
        <v>43457</v>
      </c>
      <c r="J487" s="118" t="s">
        <v>593</v>
      </c>
    </row>
    <row r="488" spans="1:10" ht="30" hidden="1" customHeight="1" x14ac:dyDescent="0.3">
      <c r="A488" s="115"/>
      <c r="B488" s="115"/>
      <c r="C488" s="115"/>
      <c r="D488" s="115" t="s">
        <v>619</v>
      </c>
      <c r="E488" s="115" t="s">
        <v>618</v>
      </c>
      <c r="F488" s="122" t="s">
        <v>632</v>
      </c>
      <c r="G488" s="115" t="s">
        <v>11</v>
      </c>
      <c r="H488" s="119">
        <v>47106.14</v>
      </c>
      <c r="I488" s="120">
        <v>43457</v>
      </c>
      <c r="J488" s="118" t="s">
        <v>593</v>
      </c>
    </row>
    <row r="489" spans="1:10" ht="30" hidden="1" customHeight="1" x14ac:dyDescent="0.3">
      <c r="A489" s="115"/>
      <c r="B489" s="115"/>
      <c r="C489" s="115"/>
      <c r="D489" s="115" t="s">
        <v>554</v>
      </c>
      <c r="E489" s="115" t="s">
        <v>633</v>
      </c>
      <c r="F489" s="122" t="s">
        <v>634</v>
      </c>
      <c r="G489" s="115" t="s">
        <v>11</v>
      </c>
      <c r="H489" s="119">
        <v>7407.75</v>
      </c>
      <c r="I489" s="120">
        <v>43457</v>
      </c>
      <c r="J489" s="118" t="s">
        <v>617</v>
      </c>
    </row>
    <row r="490" spans="1:10" ht="30" hidden="1" customHeight="1" x14ac:dyDescent="0.3">
      <c r="A490" s="115"/>
      <c r="B490" s="115"/>
      <c r="C490" s="115"/>
      <c r="D490" s="115" t="s">
        <v>554</v>
      </c>
      <c r="E490" s="115" t="s">
        <v>633</v>
      </c>
      <c r="F490" s="122" t="s">
        <v>635</v>
      </c>
      <c r="G490" s="115" t="s">
        <v>11</v>
      </c>
      <c r="H490" s="119">
        <v>7407.75</v>
      </c>
      <c r="I490" s="120">
        <v>43457</v>
      </c>
      <c r="J490" s="118" t="s">
        <v>617</v>
      </c>
    </row>
    <row r="491" spans="1:10" ht="30" hidden="1" customHeight="1" x14ac:dyDescent="0.3">
      <c r="A491" s="115"/>
      <c r="B491" s="115"/>
      <c r="C491" s="115"/>
      <c r="D491" s="115" t="s">
        <v>554</v>
      </c>
      <c r="E491" s="115" t="s">
        <v>633</v>
      </c>
      <c r="F491" s="122" t="s">
        <v>636</v>
      </c>
      <c r="G491" s="115" t="s">
        <v>11</v>
      </c>
      <c r="H491" s="119">
        <v>7407.75</v>
      </c>
      <c r="I491" s="120">
        <v>43457</v>
      </c>
      <c r="J491" s="118" t="s">
        <v>617</v>
      </c>
    </row>
    <row r="492" spans="1:10" ht="30" hidden="1" customHeight="1" x14ac:dyDescent="0.3">
      <c r="A492" s="115"/>
      <c r="B492" s="115"/>
      <c r="C492" s="115"/>
      <c r="D492" s="115" t="s">
        <v>554</v>
      </c>
      <c r="E492" s="115" t="s">
        <v>633</v>
      </c>
      <c r="F492" s="122" t="s">
        <v>637</v>
      </c>
      <c r="G492" s="115" t="s">
        <v>11</v>
      </c>
      <c r="H492" s="119">
        <v>7407.75</v>
      </c>
      <c r="I492" s="120">
        <v>43457</v>
      </c>
      <c r="J492" s="118" t="s">
        <v>617</v>
      </c>
    </row>
    <row r="493" spans="1:10" ht="30" hidden="1" customHeight="1" x14ac:dyDescent="0.3">
      <c r="A493" s="115"/>
      <c r="B493" s="115"/>
      <c r="C493" s="115"/>
      <c r="D493" s="115" t="s">
        <v>554</v>
      </c>
      <c r="E493" s="115" t="s">
        <v>633</v>
      </c>
      <c r="F493" s="122" t="s">
        <v>638</v>
      </c>
      <c r="G493" s="115" t="s">
        <v>11</v>
      </c>
      <c r="H493" s="119">
        <v>7407.75</v>
      </c>
      <c r="I493" s="120">
        <v>43457</v>
      </c>
      <c r="J493" s="118" t="s">
        <v>593</v>
      </c>
    </row>
    <row r="494" spans="1:10" ht="30" hidden="1" customHeight="1" x14ac:dyDescent="0.3">
      <c r="A494" s="115"/>
      <c r="B494" s="115"/>
      <c r="C494" s="115"/>
      <c r="D494" s="115" t="s">
        <v>554</v>
      </c>
      <c r="E494" s="115" t="s">
        <v>633</v>
      </c>
      <c r="F494" s="122" t="s">
        <v>639</v>
      </c>
      <c r="G494" s="115" t="s">
        <v>11</v>
      </c>
      <c r="H494" s="119">
        <v>7407.75</v>
      </c>
      <c r="I494" s="120">
        <v>43457</v>
      </c>
      <c r="J494" s="118" t="s">
        <v>593</v>
      </c>
    </row>
    <row r="495" spans="1:10" ht="30" hidden="1" customHeight="1" x14ac:dyDescent="0.3">
      <c r="A495" s="115"/>
      <c r="B495" s="115"/>
      <c r="C495" s="115"/>
      <c r="D495" s="115" t="s">
        <v>554</v>
      </c>
      <c r="E495" s="115" t="s">
        <v>633</v>
      </c>
      <c r="F495" s="122" t="s">
        <v>640</v>
      </c>
      <c r="G495" s="115" t="s">
        <v>11</v>
      </c>
      <c r="H495" s="119">
        <v>7407.75</v>
      </c>
      <c r="I495" s="120">
        <v>43457</v>
      </c>
      <c r="J495" s="118" t="s">
        <v>593</v>
      </c>
    </row>
    <row r="496" spans="1:10" ht="30" hidden="1" customHeight="1" x14ac:dyDescent="0.3">
      <c r="A496" s="115"/>
      <c r="B496" s="115"/>
      <c r="C496" s="115"/>
      <c r="D496" s="115" t="s">
        <v>554</v>
      </c>
      <c r="E496" s="115" t="s">
        <v>633</v>
      </c>
      <c r="F496" s="122" t="s">
        <v>641</v>
      </c>
      <c r="G496" s="115" t="s">
        <v>11</v>
      </c>
      <c r="H496" s="119">
        <v>7407.75</v>
      </c>
      <c r="I496" s="120">
        <v>43457</v>
      </c>
      <c r="J496" s="118" t="s">
        <v>593</v>
      </c>
    </row>
    <row r="497" spans="1:10" ht="30" hidden="1" customHeight="1" x14ac:dyDescent="0.3">
      <c r="A497" s="115"/>
      <c r="B497" s="115"/>
      <c r="C497" s="115"/>
      <c r="D497" s="115" t="s">
        <v>554</v>
      </c>
      <c r="E497" s="115" t="s">
        <v>633</v>
      </c>
      <c r="F497" s="122" t="s">
        <v>642</v>
      </c>
      <c r="G497" s="115" t="s">
        <v>11</v>
      </c>
      <c r="H497" s="119">
        <v>7407.75</v>
      </c>
      <c r="I497" s="120">
        <v>43457</v>
      </c>
      <c r="J497" s="118" t="s">
        <v>593</v>
      </c>
    </row>
    <row r="498" spans="1:10" ht="30" hidden="1" customHeight="1" x14ac:dyDescent="0.3">
      <c r="A498" s="115"/>
      <c r="B498" s="115"/>
      <c r="C498" s="115"/>
      <c r="D498" s="115" t="s">
        <v>554</v>
      </c>
      <c r="E498" s="115" t="s">
        <v>633</v>
      </c>
      <c r="F498" s="122" t="s">
        <v>643</v>
      </c>
      <c r="G498" s="115" t="s">
        <v>11</v>
      </c>
      <c r="H498" s="119">
        <v>7407.75</v>
      </c>
      <c r="I498" s="120">
        <v>43457</v>
      </c>
      <c r="J498" s="118" t="s">
        <v>593</v>
      </c>
    </row>
    <row r="499" spans="1:10" ht="30" hidden="1" customHeight="1" x14ac:dyDescent="0.3">
      <c r="A499" s="115"/>
      <c r="B499" s="115"/>
      <c r="C499" s="115"/>
      <c r="D499" s="115" t="s">
        <v>554</v>
      </c>
      <c r="E499" s="115" t="s">
        <v>633</v>
      </c>
      <c r="F499" s="122" t="s">
        <v>644</v>
      </c>
      <c r="G499" s="115" t="s">
        <v>11</v>
      </c>
      <c r="H499" s="119">
        <v>7407.75</v>
      </c>
      <c r="I499" s="120">
        <v>43457</v>
      </c>
      <c r="J499" s="118" t="s">
        <v>593</v>
      </c>
    </row>
    <row r="500" spans="1:10" ht="30" hidden="1" customHeight="1" x14ac:dyDescent="0.3">
      <c r="A500" s="115"/>
      <c r="B500" s="115"/>
      <c r="C500" s="115"/>
      <c r="D500" s="115" t="s">
        <v>554</v>
      </c>
      <c r="E500" s="115" t="s">
        <v>633</v>
      </c>
      <c r="F500" s="122" t="s">
        <v>645</v>
      </c>
      <c r="G500" s="115" t="s">
        <v>11</v>
      </c>
      <c r="H500" s="119">
        <v>7407.75</v>
      </c>
      <c r="I500" s="120">
        <v>43457</v>
      </c>
      <c r="J500" s="118" t="s">
        <v>593</v>
      </c>
    </row>
    <row r="501" spans="1:10" ht="30" hidden="1" customHeight="1" x14ac:dyDescent="0.3">
      <c r="A501" s="115"/>
      <c r="B501" s="115"/>
      <c r="C501" s="115"/>
      <c r="D501" s="115" t="s">
        <v>554</v>
      </c>
      <c r="E501" s="115" t="s">
        <v>633</v>
      </c>
      <c r="F501" s="122" t="s">
        <v>646</v>
      </c>
      <c r="G501" s="115" t="s">
        <v>11</v>
      </c>
      <c r="H501" s="119">
        <v>7407.75</v>
      </c>
      <c r="I501" s="120">
        <v>43457</v>
      </c>
      <c r="J501" s="118" t="s">
        <v>593</v>
      </c>
    </row>
    <row r="502" spans="1:10" ht="30" hidden="1" customHeight="1" x14ac:dyDescent="0.3">
      <c r="A502" s="115"/>
      <c r="B502" s="115"/>
      <c r="C502" s="115"/>
      <c r="D502" s="115" t="s">
        <v>137</v>
      </c>
      <c r="E502" s="115" t="s">
        <v>649</v>
      </c>
      <c r="F502" s="116" t="s">
        <v>650</v>
      </c>
      <c r="G502" s="115" t="s">
        <v>11</v>
      </c>
      <c r="H502" s="119">
        <v>15164.1</v>
      </c>
      <c r="I502" s="120">
        <v>43457</v>
      </c>
      <c r="J502" s="118" t="s">
        <v>593</v>
      </c>
    </row>
    <row r="503" spans="1:10" ht="30" hidden="1" customHeight="1" x14ac:dyDescent="0.3">
      <c r="A503" s="115"/>
      <c r="B503" s="115"/>
      <c r="C503" s="115"/>
      <c r="D503" s="115" t="s">
        <v>137</v>
      </c>
      <c r="E503" s="115" t="s">
        <v>649</v>
      </c>
      <c r="F503" s="116" t="s">
        <v>651</v>
      </c>
      <c r="G503" s="115" t="s">
        <v>11</v>
      </c>
      <c r="H503" s="119">
        <v>15164.1</v>
      </c>
      <c r="I503" s="120">
        <v>43457</v>
      </c>
      <c r="J503" s="118" t="s">
        <v>593</v>
      </c>
    </row>
    <row r="504" spans="1:10" ht="30" hidden="1" customHeight="1" x14ac:dyDescent="0.3">
      <c r="A504" s="115"/>
      <c r="B504" s="115"/>
      <c r="C504" s="115"/>
      <c r="D504" s="115" t="s">
        <v>137</v>
      </c>
      <c r="E504" s="115" t="s">
        <v>649</v>
      </c>
      <c r="F504" s="116" t="s">
        <v>652</v>
      </c>
      <c r="G504" s="115" t="s">
        <v>11</v>
      </c>
      <c r="H504" s="119">
        <v>15164.1</v>
      </c>
      <c r="I504" s="120">
        <v>43457</v>
      </c>
      <c r="J504" s="118" t="s">
        <v>593</v>
      </c>
    </row>
    <row r="505" spans="1:10" ht="30" hidden="1" customHeight="1" x14ac:dyDescent="0.3">
      <c r="A505" s="115"/>
      <c r="B505" s="115"/>
      <c r="C505" s="115"/>
      <c r="D505" s="115" t="s">
        <v>137</v>
      </c>
      <c r="E505" s="115" t="s">
        <v>649</v>
      </c>
      <c r="F505" s="116" t="s">
        <v>653</v>
      </c>
      <c r="G505" s="115" t="s">
        <v>11</v>
      </c>
      <c r="H505" s="119">
        <v>15164.1</v>
      </c>
      <c r="I505" s="120">
        <v>43457</v>
      </c>
      <c r="J505" s="118" t="s">
        <v>617</v>
      </c>
    </row>
    <row r="506" spans="1:10" ht="30" hidden="1" customHeight="1" x14ac:dyDescent="0.3">
      <c r="A506" s="115"/>
      <c r="B506" s="115"/>
      <c r="C506" s="115"/>
      <c r="D506" s="115" t="s">
        <v>137</v>
      </c>
      <c r="E506" s="115" t="s">
        <v>649</v>
      </c>
      <c r="F506" s="116" t="s">
        <v>654</v>
      </c>
      <c r="G506" s="115" t="s">
        <v>11</v>
      </c>
      <c r="H506" s="119">
        <v>15164.1</v>
      </c>
      <c r="I506" s="120">
        <v>43457</v>
      </c>
      <c r="J506" s="118" t="s">
        <v>617</v>
      </c>
    </row>
    <row r="507" spans="1:10" ht="30" hidden="1" customHeight="1" x14ac:dyDescent="0.3">
      <c r="A507" s="115"/>
      <c r="B507" s="115"/>
      <c r="C507" s="115"/>
      <c r="D507" s="115" t="s">
        <v>62</v>
      </c>
      <c r="E507" s="115" t="s">
        <v>655</v>
      </c>
      <c r="F507" s="116" t="s">
        <v>656</v>
      </c>
      <c r="G507" s="115" t="s">
        <v>11</v>
      </c>
      <c r="H507" s="119">
        <v>26192.54</v>
      </c>
      <c r="I507" s="120">
        <v>43457</v>
      </c>
      <c r="J507" s="118" t="s">
        <v>593</v>
      </c>
    </row>
    <row r="508" spans="1:10" ht="30" hidden="1" customHeight="1" x14ac:dyDescent="0.3">
      <c r="A508" s="115"/>
      <c r="B508" s="115"/>
      <c r="C508" s="115"/>
      <c r="D508" s="115" t="s">
        <v>62</v>
      </c>
      <c r="E508" s="115" t="s">
        <v>655</v>
      </c>
      <c r="F508" s="116" t="s">
        <v>657</v>
      </c>
      <c r="G508" s="115" t="s">
        <v>11</v>
      </c>
      <c r="H508" s="119">
        <v>26192.54</v>
      </c>
      <c r="I508" s="120">
        <v>43457</v>
      </c>
      <c r="J508" s="118" t="s">
        <v>593</v>
      </c>
    </row>
    <row r="509" spans="1:10" ht="30" hidden="1" customHeight="1" x14ac:dyDescent="0.3">
      <c r="A509" s="115"/>
      <c r="B509" s="115"/>
      <c r="C509" s="115"/>
      <c r="D509" s="115" t="s">
        <v>491</v>
      </c>
      <c r="E509" s="115" t="s">
        <v>658</v>
      </c>
      <c r="F509" s="116" t="s">
        <v>21</v>
      </c>
      <c r="G509" s="115" t="s">
        <v>11</v>
      </c>
      <c r="H509" s="119">
        <v>2395.2399999999998</v>
      </c>
      <c r="I509" s="120">
        <v>43457</v>
      </c>
      <c r="J509" s="118" t="s">
        <v>617</v>
      </c>
    </row>
    <row r="510" spans="1:10" ht="30" hidden="1" customHeight="1" x14ac:dyDescent="0.3">
      <c r="A510" s="115"/>
      <c r="B510" s="115"/>
      <c r="C510" s="115"/>
      <c r="D510" s="115" t="s">
        <v>491</v>
      </c>
      <c r="E510" s="115" t="s">
        <v>658</v>
      </c>
      <c r="F510" s="116" t="s">
        <v>21</v>
      </c>
      <c r="G510" s="115" t="s">
        <v>11</v>
      </c>
      <c r="H510" s="119">
        <v>2395.2399999999998</v>
      </c>
      <c r="I510" s="120">
        <v>43457</v>
      </c>
      <c r="J510" s="118" t="s">
        <v>659</v>
      </c>
    </row>
    <row r="511" spans="1:10" ht="30" hidden="1" customHeight="1" x14ac:dyDescent="0.3">
      <c r="A511" s="115"/>
      <c r="B511" s="115"/>
      <c r="C511" s="115"/>
      <c r="D511" s="115" t="s">
        <v>491</v>
      </c>
      <c r="E511" s="115" t="s">
        <v>658</v>
      </c>
      <c r="F511" s="116" t="s">
        <v>21</v>
      </c>
      <c r="G511" s="115" t="s">
        <v>11</v>
      </c>
      <c r="H511" s="119">
        <v>2395.2399999999998</v>
      </c>
      <c r="I511" s="120">
        <v>43457</v>
      </c>
      <c r="J511" s="118" t="s">
        <v>659</v>
      </c>
    </row>
    <row r="512" spans="1:10" ht="30" hidden="1" customHeight="1" x14ac:dyDescent="0.3">
      <c r="A512" s="115"/>
      <c r="B512" s="115"/>
      <c r="C512" s="115"/>
      <c r="D512" s="115" t="s">
        <v>491</v>
      </c>
      <c r="E512" s="115" t="s">
        <v>658</v>
      </c>
      <c r="F512" s="116" t="s">
        <v>21</v>
      </c>
      <c r="G512" s="115" t="s">
        <v>11</v>
      </c>
      <c r="H512" s="119">
        <v>2395.2399999999998</v>
      </c>
      <c r="I512" s="120">
        <v>43457</v>
      </c>
      <c r="J512" s="118" t="s">
        <v>617</v>
      </c>
    </row>
    <row r="513" spans="1:10" ht="30" hidden="1" customHeight="1" x14ac:dyDescent="0.3">
      <c r="A513" s="115"/>
      <c r="B513" s="115"/>
      <c r="C513" s="115"/>
      <c r="D513" s="115" t="s">
        <v>491</v>
      </c>
      <c r="E513" s="115" t="s">
        <v>658</v>
      </c>
      <c r="F513" s="116" t="s">
        <v>21</v>
      </c>
      <c r="G513" s="115" t="s">
        <v>11</v>
      </c>
      <c r="H513" s="119">
        <v>2395.2399999999998</v>
      </c>
      <c r="I513" s="120">
        <v>43457</v>
      </c>
      <c r="J513" s="118" t="s">
        <v>617</v>
      </c>
    </row>
    <row r="514" spans="1:10" ht="30" hidden="1" customHeight="1" x14ac:dyDescent="0.3">
      <c r="A514" s="115"/>
      <c r="B514" s="115"/>
      <c r="C514" s="115"/>
      <c r="D514" s="115" t="s">
        <v>491</v>
      </c>
      <c r="E514" s="115" t="s">
        <v>658</v>
      </c>
      <c r="F514" s="116" t="s">
        <v>21</v>
      </c>
      <c r="G514" s="115" t="s">
        <v>11</v>
      </c>
      <c r="H514" s="119">
        <v>2395.2399999999998</v>
      </c>
      <c r="I514" s="120">
        <v>43457</v>
      </c>
      <c r="J514" s="118" t="s">
        <v>617</v>
      </c>
    </row>
    <row r="515" spans="1:10" ht="30" hidden="1" customHeight="1" x14ac:dyDescent="0.3">
      <c r="A515" s="115"/>
      <c r="B515" s="115"/>
      <c r="C515" s="115"/>
      <c r="D515" s="115" t="s">
        <v>491</v>
      </c>
      <c r="E515" s="115" t="s">
        <v>658</v>
      </c>
      <c r="F515" s="116" t="s">
        <v>21</v>
      </c>
      <c r="G515" s="115" t="s">
        <v>11</v>
      </c>
      <c r="H515" s="119">
        <v>2395.2399999999998</v>
      </c>
      <c r="I515" s="120">
        <v>43457</v>
      </c>
      <c r="J515" s="118" t="s">
        <v>593</v>
      </c>
    </row>
    <row r="516" spans="1:10" ht="30" hidden="1" customHeight="1" x14ac:dyDescent="0.3">
      <c r="A516" s="115"/>
      <c r="B516" s="115"/>
      <c r="C516" s="115"/>
      <c r="D516" s="115" t="s">
        <v>491</v>
      </c>
      <c r="E516" s="115" t="s">
        <v>658</v>
      </c>
      <c r="F516" s="116" t="s">
        <v>21</v>
      </c>
      <c r="G516" s="115" t="s">
        <v>11</v>
      </c>
      <c r="H516" s="119">
        <v>2395.2399999999998</v>
      </c>
      <c r="I516" s="120">
        <v>43457</v>
      </c>
      <c r="J516" s="118" t="s">
        <v>593</v>
      </c>
    </row>
    <row r="517" spans="1:10" ht="30" hidden="1" customHeight="1" x14ac:dyDescent="0.3">
      <c r="A517" s="115"/>
      <c r="B517" s="115"/>
      <c r="C517" s="115"/>
      <c r="D517" s="115" t="s">
        <v>491</v>
      </c>
      <c r="E517" s="115" t="s">
        <v>658</v>
      </c>
      <c r="F517" s="116" t="s">
        <v>21</v>
      </c>
      <c r="G517" s="115" t="s">
        <v>11</v>
      </c>
      <c r="H517" s="119">
        <v>2395.2399999999998</v>
      </c>
      <c r="I517" s="120">
        <v>43457</v>
      </c>
      <c r="J517" s="118" t="s">
        <v>593</v>
      </c>
    </row>
    <row r="518" spans="1:10" ht="30" hidden="1" customHeight="1" x14ac:dyDescent="0.3">
      <c r="A518" s="115"/>
      <c r="B518" s="115"/>
      <c r="C518" s="115"/>
      <c r="D518" s="115" t="s">
        <v>491</v>
      </c>
      <c r="E518" s="115" t="s">
        <v>658</v>
      </c>
      <c r="F518" s="116" t="s">
        <v>21</v>
      </c>
      <c r="G518" s="115" t="s">
        <v>11</v>
      </c>
      <c r="H518" s="119">
        <v>2395.2399999999998</v>
      </c>
      <c r="I518" s="120">
        <v>43457</v>
      </c>
      <c r="J518" s="118" t="s">
        <v>593</v>
      </c>
    </row>
    <row r="519" spans="1:10" ht="30" hidden="1" customHeight="1" x14ac:dyDescent="0.3">
      <c r="A519" s="115"/>
      <c r="B519" s="115"/>
      <c r="C519" s="115"/>
      <c r="D519" s="115" t="s">
        <v>491</v>
      </c>
      <c r="E519" s="115" t="s">
        <v>658</v>
      </c>
      <c r="F519" s="116" t="s">
        <v>21</v>
      </c>
      <c r="G519" s="115" t="s">
        <v>11</v>
      </c>
      <c r="H519" s="119">
        <v>2395.2399999999998</v>
      </c>
      <c r="I519" s="120">
        <v>43457</v>
      </c>
      <c r="J519" s="118" t="s">
        <v>593</v>
      </c>
    </row>
    <row r="520" spans="1:10" ht="30" hidden="1" customHeight="1" x14ac:dyDescent="0.3">
      <c r="A520" s="115"/>
      <c r="B520" s="115"/>
      <c r="C520" s="115"/>
      <c r="D520" s="115" t="s">
        <v>491</v>
      </c>
      <c r="E520" s="115" t="s">
        <v>658</v>
      </c>
      <c r="F520" s="116" t="s">
        <v>21</v>
      </c>
      <c r="G520" s="115" t="s">
        <v>11</v>
      </c>
      <c r="H520" s="119">
        <v>2395.2399999999998</v>
      </c>
      <c r="I520" s="120">
        <v>43457</v>
      </c>
      <c r="J520" s="118" t="s">
        <v>593</v>
      </c>
    </row>
    <row r="521" spans="1:10" ht="30" hidden="1" customHeight="1" x14ac:dyDescent="0.3">
      <c r="A521" s="115"/>
      <c r="B521" s="115"/>
      <c r="C521" s="115"/>
      <c r="D521" s="115" t="s">
        <v>491</v>
      </c>
      <c r="E521" s="115" t="s">
        <v>658</v>
      </c>
      <c r="F521" s="116" t="s">
        <v>21</v>
      </c>
      <c r="G521" s="115" t="s">
        <v>11</v>
      </c>
      <c r="H521" s="119">
        <v>2395.2399999999998</v>
      </c>
      <c r="I521" s="120">
        <v>43457</v>
      </c>
      <c r="J521" s="118" t="s">
        <v>593</v>
      </c>
    </row>
    <row r="522" spans="1:10" ht="30" hidden="1" customHeight="1" x14ac:dyDescent="0.3">
      <c r="A522" s="115"/>
      <c r="B522" s="115"/>
      <c r="C522" s="115"/>
      <c r="D522" s="115" t="s">
        <v>491</v>
      </c>
      <c r="E522" s="115" t="s">
        <v>658</v>
      </c>
      <c r="F522" s="116" t="s">
        <v>21</v>
      </c>
      <c r="G522" s="115" t="s">
        <v>11</v>
      </c>
      <c r="H522" s="119">
        <v>2395.2399999999998</v>
      </c>
      <c r="I522" s="120">
        <v>43457</v>
      </c>
      <c r="J522" s="118" t="s">
        <v>593</v>
      </c>
    </row>
    <row r="523" spans="1:10" ht="30" hidden="1" customHeight="1" x14ac:dyDescent="0.3">
      <c r="A523" s="115"/>
      <c r="B523" s="115"/>
      <c r="C523" s="115"/>
      <c r="D523" s="115" t="s">
        <v>491</v>
      </c>
      <c r="E523" s="115" t="s">
        <v>658</v>
      </c>
      <c r="F523" s="116" t="s">
        <v>21</v>
      </c>
      <c r="G523" s="115" t="s">
        <v>11</v>
      </c>
      <c r="H523" s="119">
        <v>2395.2399999999998</v>
      </c>
      <c r="I523" s="120">
        <v>43457</v>
      </c>
      <c r="J523" s="118" t="s">
        <v>593</v>
      </c>
    </row>
    <row r="524" spans="1:10" ht="30" hidden="1" customHeight="1" x14ac:dyDescent="0.3">
      <c r="A524" s="115"/>
      <c r="B524" s="115"/>
      <c r="C524" s="115"/>
      <c r="D524" s="115" t="s">
        <v>491</v>
      </c>
      <c r="E524" s="115" t="s">
        <v>658</v>
      </c>
      <c r="F524" s="116" t="s">
        <v>21</v>
      </c>
      <c r="G524" s="115" t="s">
        <v>11</v>
      </c>
      <c r="H524" s="119">
        <v>2395.2399999999998</v>
      </c>
      <c r="I524" s="120">
        <v>43457</v>
      </c>
      <c r="J524" s="118" t="s">
        <v>593</v>
      </c>
    </row>
    <row r="525" spans="1:10" ht="30" hidden="1" customHeight="1" x14ac:dyDescent="0.3">
      <c r="A525" s="115"/>
      <c r="B525" s="115"/>
      <c r="C525" s="115"/>
      <c r="D525" s="115" t="s">
        <v>349</v>
      </c>
      <c r="E525" s="115" t="s">
        <v>599</v>
      </c>
      <c r="F525" s="122" t="s">
        <v>600</v>
      </c>
      <c r="G525" s="115" t="s">
        <v>11</v>
      </c>
      <c r="H525" s="119">
        <v>52109.61</v>
      </c>
      <c r="I525" s="120">
        <v>43460</v>
      </c>
      <c r="J525" s="118" t="s">
        <v>593</v>
      </c>
    </row>
    <row r="526" spans="1:10" ht="30" hidden="1" customHeight="1" x14ac:dyDescent="0.3">
      <c r="A526" s="115"/>
      <c r="B526" s="115"/>
      <c r="C526" s="115"/>
      <c r="D526" s="115" t="s">
        <v>349</v>
      </c>
      <c r="E526" s="115" t="s">
        <v>599</v>
      </c>
      <c r="F526" s="122" t="s">
        <v>601</v>
      </c>
      <c r="G526" s="115" t="s">
        <v>11</v>
      </c>
      <c r="H526" s="119">
        <v>52109.61</v>
      </c>
      <c r="I526" s="120">
        <v>43460</v>
      </c>
      <c r="J526" s="118" t="s">
        <v>593</v>
      </c>
    </row>
    <row r="527" spans="1:10" ht="30" hidden="1" customHeight="1" x14ac:dyDescent="0.3">
      <c r="A527" s="115"/>
      <c r="B527" s="115"/>
      <c r="C527" s="115"/>
      <c r="D527" s="115" t="s">
        <v>349</v>
      </c>
      <c r="E527" s="115" t="s">
        <v>599</v>
      </c>
      <c r="F527" s="122" t="s">
        <v>602</v>
      </c>
      <c r="G527" s="115" t="s">
        <v>11</v>
      </c>
      <c r="H527" s="119">
        <v>52109.61</v>
      </c>
      <c r="I527" s="120">
        <v>43460</v>
      </c>
      <c r="J527" s="118" t="s">
        <v>593</v>
      </c>
    </row>
    <row r="528" spans="1:10" ht="30" hidden="1" customHeight="1" x14ac:dyDescent="0.3">
      <c r="A528" s="115"/>
      <c r="B528" s="115"/>
      <c r="C528" s="115"/>
      <c r="D528" s="115" t="s">
        <v>349</v>
      </c>
      <c r="E528" s="115" t="s">
        <v>599</v>
      </c>
      <c r="F528" s="122" t="s">
        <v>603</v>
      </c>
      <c r="G528" s="115" t="s">
        <v>11</v>
      </c>
      <c r="H528" s="119">
        <v>52109.61</v>
      </c>
      <c r="I528" s="120">
        <v>43460</v>
      </c>
      <c r="J528" s="118" t="s">
        <v>593</v>
      </c>
    </row>
    <row r="529" spans="1:10" ht="30" hidden="1" customHeight="1" x14ac:dyDescent="0.3">
      <c r="A529" s="115"/>
      <c r="B529" s="115"/>
      <c r="C529" s="115"/>
      <c r="D529" s="115" t="s">
        <v>349</v>
      </c>
      <c r="E529" s="115" t="s">
        <v>599</v>
      </c>
      <c r="F529" s="122" t="s">
        <v>604</v>
      </c>
      <c r="G529" s="115" t="s">
        <v>11</v>
      </c>
      <c r="H529" s="119">
        <v>52109.61</v>
      </c>
      <c r="I529" s="120">
        <v>43460</v>
      </c>
      <c r="J529" s="118" t="s">
        <v>593</v>
      </c>
    </row>
    <row r="530" spans="1:10" ht="30" hidden="1" customHeight="1" x14ac:dyDescent="0.3">
      <c r="A530" s="115"/>
      <c r="B530" s="115"/>
      <c r="C530" s="115"/>
      <c r="D530" s="115" t="s">
        <v>349</v>
      </c>
      <c r="E530" s="115" t="s">
        <v>599</v>
      </c>
      <c r="F530" s="122" t="s">
        <v>605</v>
      </c>
      <c r="G530" s="115" t="s">
        <v>11</v>
      </c>
      <c r="H530" s="119">
        <v>52109.61</v>
      </c>
      <c r="I530" s="120">
        <v>43460</v>
      </c>
      <c r="J530" s="118" t="s">
        <v>593</v>
      </c>
    </row>
    <row r="531" spans="1:10" ht="30" hidden="1" customHeight="1" x14ac:dyDescent="0.3">
      <c r="A531" s="115"/>
      <c r="B531" s="115"/>
      <c r="C531" s="115"/>
      <c r="D531" s="115" t="s">
        <v>349</v>
      </c>
      <c r="E531" s="115" t="s">
        <v>599</v>
      </c>
      <c r="F531" s="122" t="s">
        <v>606</v>
      </c>
      <c r="G531" s="115" t="s">
        <v>11</v>
      </c>
      <c r="H531" s="119">
        <v>52109.61</v>
      </c>
      <c r="I531" s="120">
        <v>43460</v>
      </c>
      <c r="J531" s="118" t="s">
        <v>593</v>
      </c>
    </row>
    <row r="532" spans="1:10" ht="30" hidden="1" customHeight="1" x14ac:dyDescent="0.3">
      <c r="A532" s="115"/>
      <c r="B532" s="115"/>
      <c r="C532" s="115"/>
      <c r="D532" s="115" t="s">
        <v>349</v>
      </c>
      <c r="E532" s="115" t="s">
        <v>599</v>
      </c>
      <c r="F532" s="122" t="s">
        <v>607</v>
      </c>
      <c r="G532" s="115" t="s">
        <v>11</v>
      </c>
      <c r="H532" s="119">
        <v>52109.61</v>
      </c>
      <c r="I532" s="120">
        <v>43460</v>
      </c>
      <c r="J532" s="118" t="s">
        <v>593</v>
      </c>
    </row>
    <row r="533" spans="1:10" ht="30" hidden="1" customHeight="1" x14ac:dyDescent="0.3">
      <c r="A533" s="115"/>
      <c r="B533" s="115"/>
      <c r="C533" s="115"/>
      <c r="D533" s="115" t="s">
        <v>349</v>
      </c>
      <c r="E533" s="115" t="s">
        <v>599</v>
      </c>
      <c r="F533" s="122" t="s">
        <v>608</v>
      </c>
      <c r="G533" s="115" t="s">
        <v>11</v>
      </c>
      <c r="H533" s="119">
        <v>52109.61</v>
      </c>
      <c r="I533" s="120">
        <v>43460</v>
      </c>
      <c r="J533" s="118" t="s">
        <v>593</v>
      </c>
    </row>
    <row r="534" spans="1:10" ht="30" hidden="1" customHeight="1" x14ac:dyDescent="0.3">
      <c r="A534" s="115"/>
      <c r="B534" s="115"/>
      <c r="C534" s="115"/>
      <c r="D534" s="115" t="s">
        <v>349</v>
      </c>
      <c r="E534" s="115" t="s">
        <v>599</v>
      </c>
      <c r="F534" s="122" t="s">
        <v>609</v>
      </c>
      <c r="G534" s="115" t="s">
        <v>11</v>
      </c>
      <c r="H534" s="119">
        <v>52109.61</v>
      </c>
      <c r="I534" s="120">
        <v>43460</v>
      </c>
      <c r="J534" s="118" t="s">
        <v>593</v>
      </c>
    </row>
    <row r="535" spans="1:10" ht="30" hidden="1" customHeight="1" x14ac:dyDescent="0.3">
      <c r="A535" s="115"/>
      <c r="B535" s="115"/>
      <c r="C535" s="115"/>
      <c r="D535" s="115" t="s">
        <v>349</v>
      </c>
      <c r="E535" s="115" t="s">
        <v>599</v>
      </c>
      <c r="F535" s="122" t="s">
        <v>610</v>
      </c>
      <c r="G535" s="115" t="s">
        <v>11</v>
      </c>
      <c r="H535" s="119">
        <v>52109.61</v>
      </c>
      <c r="I535" s="120">
        <v>43460</v>
      </c>
      <c r="J535" s="118" t="s">
        <v>593</v>
      </c>
    </row>
    <row r="536" spans="1:10" ht="30" hidden="1" customHeight="1" x14ac:dyDescent="0.3">
      <c r="A536" s="115"/>
      <c r="B536" s="115"/>
      <c r="C536" s="115"/>
      <c r="D536" s="115" t="s">
        <v>349</v>
      </c>
      <c r="E536" s="115" t="s">
        <v>599</v>
      </c>
      <c r="F536" s="122" t="s">
        <v>611</v>
      </c>
      <c r="G536" s="115" t="s">
        <v>11</v>
      </c>
      <c r="H536" s="119">
        <v>52109.61</v>
      </c>
      <c r="I536" s="120">
        <v>43460</v>
      </c>
      <c r="J536" s="118" t="s">
        <v>593</v>
      </c>
    </row>
    <row r="537" spans="1:10" ht="30" hidden="1" customHeight="1" x14ac:dyDescent="0.3">
      <c r="A537" s="115"/>
      <c r="B537" s="115"/>
      <c r="C537" s="115"/>
      <c r="D537" s="115" t="s">
        <v>349</v>
      </c>
      <c r="E537" s="115" t="s">
        <v>599</v>
      </c>
      <c r="F537" s="122" t="s">
        <v>612</v>
      </c>
      <c r="G537" s="115" t="s">
        <v>11</v>
      </c>
      <c r="H537" s="119">
        <v>52109.61</v>
      </c>
      <c r="I537" s="120">
        <v>43460</v>
      </c>
      <c r="J537" s="118" t="s">
        <v>593</v>
      </c>
    </row>
    <row r="538" spans="1:10" ht="30" hidden="1" customHeight="1" x14ac:dyDescent="0.3">
      <c r="A538" s="115"/>
      <c r="B538" s="115"/>
      <c r="C538" s="115"/>
      <c r="D538" s="115" t="s">
        <v>349</v>
      </c>
      <c r="E538" s="115" t="s">
        <v>599</v>
      </c>
      <c r="F538" s="122" t="s">
        <v>614</v>
      </c>
      <c r="G538" s="115" t="s">
        <v>11</v>
      </c>
      <c r="H538" s="119">
        <v>52109.61</v>
      </c>
      <c r="I538" s="120">
        <v>43460</v>
      </c>
      <c r="J538" s="118" t="s">
        <v>593</v>
      </c>
    </row>
    <row r="539" spans="1:10" ht="30" hidden="1" customHeight="1" x14ac:dyDescent="0.3">
      <c r="A539" s="115"/>
      <c r="B539" s="115"/>
      <c r="C539" s="115"/>
      <c r="D539" s="115" t="s">
        <v>349</v>
      </c>
      <c r="E539" s="115" t="s">
        <v>599</v>
      </c>
      <c r="F539" s="122" t="s">
        <v>615</v>
      </c>
      <c r="G539" s="115" t="s">
        <v>11</v>
      </c>
      <c r="H539" s="119">
        <v>52109.61</v>
      </c>
      <c r="I539" s="120">
        <v>43460</v>
      </c>
      <c r="J539" s="118" t="s">
        <v>593</v>
      </c>
    </row>
    <row r="540" spans="1:10" ht="30" hidden="1" customHeight="1" x14ac:dyDescent="0.3">
      <c r="A540" s="115"/>
      <c r="B540" s="115"/>
      <c r="C540" s="115"/>
      <c r="D540" s="115" t="s">
        <v>349</v>
      </c>
      <c r="E540" s="115" t="s">
        <v>599</v>
      </c>
      <c r="F540" s="122" t="s">
        <v>613</v>
      </c>
      <c r="G540" s="115" t="s">
        <v>11</v>
      </c>
      <c r="H540" s="119">
        <v>52109.61</v>
      </c>
      <c r="I540" s="120">
        <v>43460</v>
      </c>
      <c r="J540" s="118" t="s">
        <v>593</v>
      </c>
    </row>
    <row r="541" spans="1:10" ht="30" hidden="1" customHeight="1" x14ac:dyDescent="0.3">
      <c r="A541" s="115"/>
      <c r="B541" s="115"/>
      <c r="C541" s="115"/>
      <c r="D541" s="115" t="s">
        <v>349</v>
      </c>
      <c r="E541" s="115" t="s">
        <v>599</v>
      </c>
      <c r="F541" s="122" t="s">
        <v>616</v>
      </c>
      <c r="G541" s="115" t="s">
        <v>11</v>
      </c>
      <c r="H541" s="119">
        <v>52109.61</v>
      </c>
      <c r="I541" s="120">
        <v>43460</v>
      </c>
      <c r="J541" s="118" t="s">
        <v>593</v>
      </c>
    </row>
    <row r="542" spans="1:10" ht="30" hidden="1" customHeight="1" x14ac:dyDescent="0.3">
      <c r="A542" s="115"/>
      <c r="B542" s="115"/>
      <c r="C542" s="115"/>
      <c r="D542" s="115" t="s">
        <v>595</v>
      </c>
      <c r="E542" s="115" t="s">
        <v>596</v>
      </c>
      <c r="F542" s="122" t="s">
        <v>21</v>
      </c>
      <c r="G542" s="115" t="s">
        <v>11</v>
      </c>
      <c r="H542" s="119">
        <v>13951.36</v>
      </c>
      <c r="I542" s="120">
        <v>43463</v>
      </c>
      <c r="J542" s="118" t="s">
        <v>594</v>
      </c>
    </row>
    <row r="543" spans="1:10" ht="30" hidden="1" customHeight="1" x14ac:dyDescent="0.3">
      <c r="A543" s="115"/>
      <c r="B543" s="115"/>
      <c r="C543" s="115"/>
      <c r="D543" s="115" t="s">
        <v>595</v>
      </c>
      <c r="E543" s="115" t="s">
        <v>596</v>
      </c>
      <c r="F543" s="122" t="s">
        <v>21</v>
      </c>
      <c r="G543" s="115" t="s">
        <v>11</v>
      </c>
      <c r="H543" s="119">
        <v>13951.36</v>
      </c>
      <c r="I543" s="120">
        <v>43463</v>
      </c>
      <c r="J543" s="118" t="s">
        <v>594</v>
      </c>
    </row>
    <row r="544" spans="1:10" ht="30" hidden="1" customHeight="1" x14ac:dyDescent="0.3">
      <c r="A544" s="115"/>
      <c r="B544" s="115"/>
      <c r="C544" s="115"/>
      <c r="D544" s="115" t="s">
        <v>595</v>
      </c>
      <c r="E544" s="115" t="s">
        <v>596</v>
      </c>
      <c r="F544" s="122" t="s">
        <v>21</v>
      </c>
      <c r="G544" s="115" t="s">
        <v>11</v>
      </c>
      <c r="H544" s="119">
        <v>13951.36</v>
      </c>
      <c r="I544" s="120">
        <v>43463</v>
      </c>
      <c r="J544" s="118" t="s">
        <v>594</v>
      </c>
    </row>
    <row r="545" spans="1:10" ht="30" hidden="1" customHeight="1" x14ac:dyDescent="0.3">
      <c r="A545" s="115"/>
      <c r="B545" s="115"/>
      <c r="C545" s="115"/>
      <c r="D545" s="115" t="s">
        <v>595</v>
      </c>
      <c r="E545" s="115" t="s">
        <v>596</v>
      </c>
      <c r="F545" s="122" t="s">
        <v>21</v>
      </c>
      <c r="G545" s="115" t="s">
        <v>11</v>
      </c>
      <c r="H545" s="119">
        <v>13951.36</v>
      </c>
      <c r="I545" s="120">
        <v>43463</v>
      </c>
      <c r="J545" s="118" t="s">
        <v>594</v>
      </c>
    </row>
    <row r="546" spans="1:10" ht="30" hidden="1" customHeight="1" x14ac:dyDescent="0.3">
      <c r="A546" s="115"/>
      <c r="B546" s="115"/>
      <c r="C546" s="115"/>
      <c r="D546" s="115" t="s">
        <v>595</v>
      </c>
      <c r="E546" s="115" t="s">
        <v>596</v>
      </c>
      <c r="F546" s="122" t="s">
        <v>21</v>
      </c>
      <c r="G546" s="115" t="s">
        <v>11</v>
      </c>
      <c r="H546" s="119">
        <v>13951.36</v>
      </c>
      <c r="I546" s="120">
        <v>43463</v>
      </c>
      <c r="J546" s="118" t="s">
        <v>594</v>
      </c>
    </row>
    <row r="547" spans="1:10" ht="30" hidden="1" customHeight="1" x14ac:dyDescent="0.3">
      <c r="A547" s="115"/>
      <c r="B547" s="115"/>
      <c r="C547" s="115"/>
      <c r="D547" s="115" t="s">
        <v>595</v>
      </c>
      <c r="E547" s="115" t="s">
        <v>596</v>
      </c>
      <c r="F547" s="122" t="s">
        <v>21</v>
      </c>
      <c r="G547" s="115" t="s">
        <v>11</v>
      </c>
      <c r="H547" s="119">
        <v>13951.36</v>
      </c>
      <c r="I547" s="120">
        <v>43463</v>
      </c>
      <c r="J547" s="118" t="s">
        <v>594</v>
      </c>
    </row>
    <row r="548" spans="1:10" ht="30" hidden="1" customHeight="1" x14ac:dyDescent="0.3">
      <c r="A548" s="115"/>
      <c r="B548" s="115"/>
      <c r="C548" s="115"/>
      <c r="D548" s="115" t="s">
        <v>595</v>
      </c>
      <c r="E548" s="115" t="s">
        <v>596</v>
      </c>
      <c r="F548" s="122" t="s">
        <v>21</v>
      </c>
      <c r="G548" s="115" t="s">
        <v>11</v>
      </c>
      <c r="H548" s="119">
        <v>13951.36</v>
      </c>
      <c r="I548" s="120">
        <v>43463</v>
      </c>
      <c r="J548" s="118" t="s">
        <v>594</v>
      </c>
    </row>
    <row r="549" spans="1:10" ht="30" hidden="1" customHeight="1" x14ac:dyDescent="0.3">
      <c r="A549" s="115"/>
      <c r="B549" s="115"/>
      <c r="C549" s="115"/>
      <c r="D549" s="115" t="s">
        <v>595</v>
      </c>
      <c r="E549" s="115" t="s">
        <v>596</v>
      </c>
      <c r="F549" s="122" t="s">
        <v>21</v>
      </c>
      <c r="G549" s="115" t="s">
        <v>11</v>
      </c>
      <c r="H549" s="119">
        <v>13951.36</v>
      </c>
      <c r="I549" s="120">
        <v>43463</v>
      </c>
      <c r="J549" s="118" t="s">
        <v>594</v>
      </c>
    </row>
    <row r="550" spans="1:10" ht="30" hidden="1" customHeight="1" x14ac:dyDescent="0.3">
      <c r="A550" s="115"/>
      <c r="B550" s="115"/>
      <c r="C550" s="115"/>
      <c r="D550" s="115" t="s">
        <v>595</v>
      </c>
      <c r="E550" s="115" t="s">
        <v>596</v>
      </c>
      <c r="F550" s="122" t="s">
        <v>21</v>
      </c>
      <c r="G550" s="115" t="s">
        <v>11</v>
      </c>
      <c r="H550" s="119">
        <v>13951.36</v>
      </c>
      <c r="I550" s="120">
        <v>43463</v>
      </c>
      <c r="J550" s="118" t="s">
        <v>594</v>
      </c>
    </row>
    <row r="551" spans="1:10" ht="30" hidden="1" customHeight="1" x14ac:dyDescent="0.3">
      <c r="A551" s="115"/>
      <c r="B551" s="115"/>
      <c r="C551" s="115"/>
      <c r="D551" s="115" t="s">
        <v>595</v>
      </c>
      <c r="E551" s="115" t="s">
        <v>596</v>
      </c>
      <c r="F551" s="122" t="s">
        <v>21</v>
      </c>
      <c r="G551" s="115" t="s">
        <v>11</v>
      </c>
      <c r="H551" s="119">
        <v>13951.36</v>
      </c>
      <c r="I551" s="120">
        <v>43463</v>
      </c>
      <c r="J551" s="118" t="s">
        <v>594</v>
      </c>
    </row>
    <row r="552" spans="1:10" ht="30" hidden="1" customHeight="1" x14ac:dyDescent="0.3">
      <c r="A552" s="115"/>
      <c r="B552" s="115"/>
      <c r="C552" s="115"/>
      <c r="D552" s="115" t="s">
        <v>595</v>
      </c>
      <c r="E552" s="115" t="s">
        <v>596</v>
      </c>
      <c r="F552" s="122" t="s">
        <v>21</v>
      </c>
      <c r="G552" s="115" t="s">
        <v>11</v>
      </c>
      <c r="H552" s="119">
        <v>13951.36</v>
      </c>
      <c r="I552" s="120">
        <v>43463</v>
      </c>
      <c r="J552" s="118" t="s">
        <v>594</v>
      </c>
    </row>
    <row r="553" spans="1:10" ht="30" hidden="1" customHeight="1" x14ac:dyDescent="0.3">
      <c r="A553" s="115"/>
      <c r="B553" s="115"/>
      <c r="C553" s="115"/>
      <c r="D553" s="115" t="s">
        <v>595</v>
      </c>
      <c r="E553" s="115" t="s">
        <v>596</v>
      </c>
      <c r="F553" s="122" t="s">
        <v>21</v>
      </c>
      <c r="G553" s="115" t="s">
        <v>11</v>
      </c>
      <c r="H553" s="119">
        <v>13951.36</v>
      </c>
      <c r="I553" s="120">
        <v>43463</v>
      </c>
      <c r="J553" s="118" t="s">
        <v>594</v>
      </c>
    </row>
    <row r="554" spans="1:10" ht="30" hidden="1" customHeight="1" x14ac:dyDescent="0.3">
      <c r="A554" s="115"/>
      <c r="B554" s="115"/>
      <c r="C554" s="115"/>
      <c r="D554" s="115" t="s">
        <v>595</v>
      </c>
      <c r="E554" s="115" t="s">
        <v>596</v>
      </c>
      <c r="F554" s="122" t="s">
        <v>21</v>
      </c>
      <c r="G554" s="115" t="s">
        <v>11</v>
      </c>
      <c r="H554" s="119">
        <v>13951.36</v>
      </c>
      <c r="I554" s="120">
        <v>43463</v>
      </c>
      <c r="J554" s="118" t="s">
        <v>594</v>
      </c>
    </row>
    <row r="555" spans="1:10" ht="30" hidden="1" customHeight="1" x14ac:dyDescent="0.3">
      <c r="A555" s="115"/>
      <c r="B555" s="115"/>
      <c r="C555" s="115"/>
      <c r="D555" s="115" t="s">
        <v>595</v>
      </c>
      <c r="E555" s="115" t="s">
        <v>596</v>
      </c>
      <c r="F555" s="122" t="s">
        <v>21</v>
      </c>
      <c r="G555" s="115" t="s">
        <v>11</v>
      </c>
      <c r="H555" s="119">
        <v>13951.36</v>
      </c>
      <c r="I555" s="120">
        <v>43463</v>
      </c>
      <c r="J555" s="118" t="s">
        <v>594</v>
      </c>
    </row>
    <row r="556" spans="1:10" ht="30" hidden="1" customHeight="1" x14ac:dyDescent="0.3">
      <c r="A556" s="115"/>
      <c r="B556" s="115"/>
      <c r="C556" s="115"/>
      <c r="D556" s="115" t="s">
        <v>595</v>
      </c>
      <c r="E556" s="115" t="s">
        <v>596</v>
      </c>
      <c r="F556" s="122" t="s">
        <v>21</v>
      </c>
      <c r="G556" s="115" t="s">
        <v>11</v>
      </c>
      <c r="H556" s="119">
        <v>13951.36</v>
      </c>
      <c r="I556" s="120">
        <v>43463</v>
      </c>
      <c r="J556" s="118" t="s">
        <v>594</v>
      </c>
    </row>
    <row r="557" spans="1:10" ht="30" hidden="1" customHeight="1" x14ac:dyDescent="0.3">
      <c r="A557" s="115"/>
      <c r="B557" s="115"/>
      <c r="C557" s="115"/>
      <c r="D557" s="115" t="s">
        <v>595</v>
      </c>
      <c r="E557" s="115" t="s">
        <v>596</v>
      </c>
      <c r="F557" s="122" t="s">
        <v>21</v>
      </c>
      <c r="G557" s="115" t="s">
        <v>11</v>
      </c>
      <c r="H557" s="119">
        <v>13951.36</v>
      </c>
      <c r="I557" s="120">
        <v>43463</v>
      </c>
      <c r="J557" s="118" t="s">
        <v>594</v>
      </c>
    </row>
    <row r="558" spans="1:10" ht="30" hidden="1" customHeight="1" x14ac:dyDescent="0.3">
      <c r="A558" s="115"/>
      <c r="B558" s="115"/>
      <c r="C558" s="115"/>
      <c r="D558" s="115" t="s">
        <v>595</v>
      </c>
      <c r="E558" s="115" t="s">
        <v>596</v>
      </c>
      <c r="F558" s="122" t="s">
        <v>21</v>
      </c>
      <c r="G558" s="115" t="s">
        <v>11</v>
      </c>
      <c r="H558" s="119">
        <v>13951.36</v>
      </c>
      <c r="I558" s="120">
        <v>43463</v>
      </c>
      <c r="J558" s="118" t="s">
        <v>594</v>
      </c>
    </row>
    <row r="559" spans="1:10" ht="30" hidden="1" customHeight="1" x14ac:dyDescent="0.3">
      <c r="A559" s="115"/>
      <c r="B559" s="115"/>
      <c r="C559" s="115"/>
      <c r="D559" s="115" t="s">
        <v>595</v>
      </c>
      <c r="E559" s="115" t="s">
        <v>596</v>
      </c>
      <c r="F559" s="122" t="s">
        <v>21</v>
      </c>
      <c r="G559" s="115" t="s">
        <v>11</v>
      </c>
      <c r="H559" s="119">
        <v>13951.36</v>
      </c>
      <c r="I559" s="120">
        <v>43463</v>
      </c>
      <c r="J559" s="118" t="s">
        <v>594</v>
      </c>
    </row>
    <row r="560" spans="1:10" ht="30" hidden="1" customHeight="1" x14ac:dyDescent="0.3">
      <c r="A560" s="115"/>
      <c r="B560" s="115"/>
      <c r="C560" s="115"/>
      <c r="D560" s="115" t="s">
        <v>595</v>
      </c>
      <c r="E560" s="115" t="s">
        <v>596</v>
      </c>
      <c r="F560" s="122" t="s">
        <v>21</v>
      </c>
      <c r="G560" s="115" t="s">
        <v>11</v>
      </c>
      <c r="H560" s="119">
        <v>13951.36</v>
      </c>
      <c r="I560" s="120">
        <v>43463</v>
      </c>
      <c r="J560" s="118" t="s">
        <v>594</v>
      </c>
    </row>
    <row r="561" spans="1:10" ht="30" hidden="1" customHeight="1" x14ac:dyDescent="0.3">
      <c r="A561" s="115"/>
      <c r="B561" s="115"/>
      <c r="C561" s="115"/>
      <c r="D561" s="115" t="s">
        <v>595</v>
      </c>
      <c r="E561" s="115" t="s">
        <v>596</v>
      </c>
      <c r="F561" s="122" t="s">
        <v>21</v>
      </c>
      <c r="G561" s="115" t="s">
        <v>11</v>
      </c>
      <c r="H561" s="119">
        <v>13951.36</v>
      </c>
      <c r="I561" s="120">
        <v>43463</v>
      </c>
      <c r="J561" s="118" t="s">
        <v>594</v>
      </c>
    </row>
    <row r="562" spans="1:10" ht="30" hidden="1" customHeight="1" x14ac:dyDescent="0.3">
      <c r="A562" s="115"/>
      <c r="B562" s="115"/>
      <c r="C562" s="115"/>
      <c r="D562" s="115" t="s">
        <v>595</v>
      </c>
      <c r="E562" s="115" t="s">
        <v>596</v>
      </c>
      <c r="F562" s="122" t="s">
        <v>21</v>
      </c>
      <c r="G562" s="115" t="s">
        <v>11</v>
      </c>
      <c r="H562" s="119">
        <v>13951.36</v>
      </c>
      <c r="I562" s="120">
        <v>43463</v>
      </c>
      <c r="J562" s="118" t="s">
        <v>594</v>
      </c>
    </row>
    <row r="563" spans="1:10" ht="30" hidden="1" customHeight="1" x14ac:dyDescent="0.3">
      <c r="A563" s="115"/>
      <c r="B563" s="115"/>
      <c r="C563" s="115"/>
      <c r="D563" s="115" t="s">
        <v>595</v>
      </c>
      <c r="E563" s="115" t="s">
        <v>596</v>
      </c>
      <c r="F563" s="122" t="s">
        <v>21</v>
      </c>
      <c r="G563" s="115" t="s">
        <v>11</v>
      </c>
      <c r="H563" s="119">
        <v>13951.36</v>
      </c>
      <c r="I563" s="120">
        <v>43463</v>
      </c>
      <c r="J563" s="118" t="s">
        <v>594</v>
      </c>
    </row>
    <row r="564" spans="1:10" ht="30" hidden="1" customHeight="1" x14ac:dyDescent="0.3">
      <c r="A564" s="115"/>
      <c r="B564" s="115"/>
      <c r="C564" s="115"/>
      <c r="D564" s="115" t="s">
        <v>595</v>
      </c>
      <c r="E564" s="115" t="s">
        <v>596</v>
      </c>
      <c r="F564" s="122" t="s">
        <v>21</v>
      </c>
      <c r="G564" s="115" t="s">
        <v>11</v>
      </c>
      <c r="H564" s="119">
        <v>13951.36</v>
      </c>
      <c r="I564" s="120">
        <v>43463</v>
      </c>
      <c r="J564" s="118" t="s">
        <v>594</v>
      </c>
    </row>
    <row r="565" spans="1:10" ht="30" hidden="1" customHeight="1" x14ac:dyDescent="0.3">
      <c r="A565" s="115"/>
      <c r="B565" s="115"/>
      <c r="C565" s="115"/>
      <c r="D565" s="115" t="s">
        <v>595</v>
      </c>
      <c r="E565" s="115" t="s">
        <v>596</v>
      </c>
      <c r="F565" s="122" t="s">
        <v>21</v>
      </c>
      <c r="G565" s="115" t="s">
        <v>11</v>
      </c>
      <c r="H565" s="119">
        <v>13951.36</v>
      </c>
      <c r="I565" s="120">
        <v>43463</v>
      </c>
      <c r="J565" s="118" t="s">
        <v>594</v>
      </c>
    </row>
    <row r="566" spans="1:10" ht="30" hidden="1" customHeight="1" x14ac:dyDescent="0.3">
      <c r="A566" s="115"/>
      <c r="B566" s="115"/>
      <c r="C566" s="115"/>
      <c r="D566" s="115" t="s">
        <v>595</v>
      </c>
      <c r="E566" s="115" t="s">
        <v>596</v>
      </c>
      <c r="F566" s="122" t="s">
        <v>21</v>
      </c>
      <c r="G566" s="115" t="s">
        <v>11</v>
      </c>
      <c r="H566" s="119">
        <v>13951.36</v>
      </c>
      <c r="I566" s="120">
        <v>43463</v>
      </c>
      <c r="J566" s="118" t="s">
        <v>594</v>
      </c>
    </row>
    <row r="567" spans="1:10" ht="30" hidden="1" customHeight="1" x14ac:dyDescent="0.3">
      <c r="A567" s="115"/>
      <c r="B567" s="115"/>
      <c r="C567" s="115"/>
      <c r="D567" s="115" t="s">
        <v>595</v>
      </c>
      <c r="E567" s="115" t="s">
        <v>596</v>
      </c>
      <c r="F567" s="122" t="s">
        <v>21</v>
      </c>
      <c r="G567" s="115" t="s">
        <v>11</v>
      </c>
      <c r="H567" s="119">
        <v>13951.36</v>
      </c>
      <c r="I567" s="120">
        <v>43463</v>
      </c>
      <c r="J567" s="118" t="s">
        <v>594</v>
      </c>
    </row>
    <row r="568" spans="1:10" ht="30" hidden="1" customHeight="1" x14ac:dyDescent="0.3">
      <c r="A568" s="115"/>
      <c r="B568" s="115"/>
      <c r="C568" s="115"/>
      <c r="D568" s="115" t="s">
        <v>595</v>
      </c>
      <c r="E568" s="115" t="s">
        <v>596</v>
      </c>
      <c r="F568" s="122" t="s">
        <v>21</v>
      </c>
      <c r="G568" s="115" t="s">
        <v>11</v>
      </c>
      <c r="H568" s="119">
        <v>13951.36</v>
      </c>
      <c r="I568" s="120">
        <v>43463</v>
      </c>
      <c r="J568" s="118" t="s">
        <v>594</v>
      </c>
    </row>
    <row r="569" spans="1:10" ht="30" hidden="1" customHeight="1" x14ac:dyDescent="0.3">
      <c r="A569" s="115"/>
      <c r="B569" s="115"/>
      <c r="C569" s="115"/>
      <c r="D569" s="115" t="s">
        <v>595</v>
      </c>
      <c r="E569" s="115" t="s">
        <v>596</v>
      </c>
      <c r="F569" s="122" t="s">
        <v>21</v>
      </c>
      <c r="G569" s="115" t="s">
        <v>11</v>
      </c>
      <c r="H569" s="119">
        <v>13951.36</v>
      </c>
      <c r="I569" s="120">
        <v>43463</v>
      </c>
      <c r="J569" s="118" t="s">
        <v>594</v>
      </c>
    </row>
    <row r="570" spans="1:10" ht="30" hidden="1" customHeight="1" x14ac:dyDescent="0.3">
      <c r="A570" s="115"/>
      <c r="B570" s="115"/>
      <c r="C570" s="115"/>
      <c r="D570" s="115" t="s">
        <v>595</v>
      </c>
      <c r="E570" s="115" t="s">
        <v>596</v>
      </c>
      <c r="F570" s="122" t="s">
        <v>21</v>
      </c>
      <c r="G570" s="115" t="s">
        <v>11</v>
      </c>
      <c r="H570" s="119">
        <v>13951.36</v>
      </c>
      <c r="I570" s="120">
        <v>43463</v>
      </c>
      <c r="J570" s="118" t="s">
        <v>594</v>
      </c>
    </row>
    <row r="571" spans="1:10" ht="30" hidden="1" customHeight="1" x14ac:dyDescent="0.3">
      <c r="A571" s="115"/>
      <c r="B571" s="115"/>
      <c r="C571" s="115"/>
      <c r="D571" s="115" t="s">
        <v>595</v>
      </c>
      <c r="E571" s="115" t="s">
        <v>596</v>
      </c>
      <c r="F571" s="122" t="s">
        <v>21</v>
      </c>
      <c r="G571" s="115" t="s">
        <v>11</v>
      </c>
      <c r="H571" s="119">
        <v>13951.36</v>
      </c>
      <c r="I571" s="120">
        <v>43463</v>
      </c>
      <c r="J571" s="118" t="s">
        <v>594</v>
      </c>
    </row>
    <row r="572" spans="1:10" ht="30" hidden="1" customHeight="1" x14ac:dyDescent="0.3">
      <c r="A572" s="115"/>
      <c r="B572" s="115"/>
      <c r="C572" s="115"/>
      <c r="D572" s="115" t="s">
        <v>595</v>
      </c>
      <c r="E572" s="115" t="s">
        <v>596</v>
      </c>
      <c r="F572" s="122" t="s">
        <v>21</v>
      </c>
      <c r="G572" s="115" t="s">
        <v>11</v>
      </c>
      <c r="H572" s="119">
        <v>13951.36</v>
      </c>
      <c r="I572" s="120">
        <v>43463</v>
      </c>
      <c r="J572" s="118" t="s">
        <v>594</v>
      </c>
    </row>
    <row r="573" spans="1:10" ht="30" hidden="1" customHeight="1" x14ac:dyDescent="0.3">
      <c r="A573" s="115"/>
      <c r="B573" s="115"/>
      <c r="C573" s="115"/>
      <c r="D573" s="115" t="s">
        <v>595</v>
      </c>
      <c r="E573" s="115" t="s">
        <v>596</v>
      </c>
      <c r="F573" s="122" t="s">
        <v>21</v>
      </c>
      <c r="G573" s="115" t="s">
        <v>11</v>
      </c>
      <c r="H573" s="119">
        <v>13951.36</v>
      </c>
      <c r="I573" s="120">
        <v>43463</v>
      </c>
      <c r="J573" s="118" t="s">
        <v>594</v>
      </c>
    </row>
    <row r="574" spans="1:10" ht="30" hidden="1" customHeight="1" x14ac:dyDescent="0.3">
      <c r="A574" s="115"/>
      <c r="B574" s="115"/>
      <c r="C574" s="115"/>
      <c r="D574" s="115" t="s">
        <v>595</v>
      </c>
      <c r="E574" s="115" t="s">
        <v>596</v>
      </c>
      <c r="F574" s="122" t="s">
        <v>21</v>
      </c>
      <c r="G574" s="115" t="s">
        <v>11</v>
      </c>
      <c r="H574" s="119">
        <v>13951.36</v>
      </c>
      <c r="I574" s="120">
        <v>43463</v>
      </c>
      <c r="J574" s="118" t="s">
        <v>594</v>
      </c>
    </row>
    <row r="575" spans="1:10" ht="30" hidden="1" customHeight="1" x14ac:dyDescent="0.3">
      <c r="A575" s="115"/>
      <c r="B575" s="115"/>
      <c r="C575" s="115"/>
      <c r="D575" s="115" t="s">
        <v>595</v>
      </c>
      <c r="E575" s="115" t="s">
        <v>596</v>
      </c>
      <c r="F575" s="122" t="s">
        <v>21</v>
      </c>
      <c r="G575" s="115" t="s">
        <v>11</v>
      </c>
      <c r="H575" s="119">
        <v>13951.36</v>
      </c>
      <c r="I575" s="120">
        <v>43463</v>
      </c>
      <c r="J575" s="118" t="s">
        <v>594</v>
      </c>
    </row>
    <row r="576" spans="1:10" ht="30" hidden="1" customHeight="1" x14ac:dyDescent="0.3">
      <c r="A576" s="115"/>
      <c r="B576" s="115"/>
      <c r="C576" s="115"/>
      <c r="D576" s="115" t="s">
        <v>595</v>
      </c>
      <c r="E576" s="115" t="s">
        <v>596</v>
      </c>
      <c r="F576" s="122" t="s">
        <v>21</v>
      </c>
      <c r="G576" s="115" t="s">
        <v>11</v>
      </c>
      <c r="H576" s="119">
        <v>13951.36</v>
      </c>
      <c r="I576" s="120">
        <v>43463</v>
      </c>
      <c r="J576" s="118" t="s">
        <v>594</v>
      </c>
    </row>
    <row r="577" spans="1:10" ht="30" hidden="1" customHeight="1" x14ac:dyDescent="0.3">
      <c r="A577" s="115"/>
      <c r="B577" s="115"/>
      <c r="C577" s="115"/>
      <c r="D577" s="115" t="s">
        <v>595</v>
      </c>
      <c r="E577" s="115" t="s">
        <v>596</v>
      </c>
      <c r="F577" s="122" t="s">
        <v>21</v>
      </c>
      <c r="G577" s="115" t="s">
        <v>11</v>
      </c>
      <c r="H577" s="119">
        <v>13951.36</v>
      </c>
      <c r="I577" s="120">
        <v>43463</v>
      </c>
      <c r="J577" s="118" t="s">
        <v>594</v>
      </c>
    </row>
    <row r="578" spans="1:10" ht="30" hidden="1" customHeight="1" x14ac:dyDescent="0.3">
      <c r="A578" s="115"/>
      <c r="B578" s="115"/>
      <c r="C578" s="115"/>
      <c r="D578" s="115" t="s">
        <v>595</v>
      </c>
      <c r="E578" s="115" t="s">
        <v>596</v>
      </c>
      <c r="F578" s="122" t="s">
        <v>21</v>
      </c>
      <c r="G578" s="115" t="s">
        <v>11</v>
      </c>
      <c r="H578" s="119">
        <v>13951.36</v>
      </c>
      <c r="I578" s="120">
        <v>43463</v>
      </c>
      <c r="J578" s="118" t="s">
        <v>594</v>
      </c>
    </row>
    <row r="579" spans="1:10" ht="30" hidden="1" customHeight="1" x14ac:dyDescent="0.3">
      <c r="A579" s="115"/>
      <c r="B579" s="115"/>
      <c r="C579" s="115"/>
      <c r="D579" s="115" t="s">
        <v>595</v>
      </c>
      <c r="E579" s="115" t="s">
        <v>596</v>
      </c>
      <c r="F579" s="122" t="s">
        <v>21</v>
      </c>
      <c r="G579" s="115" t="s">
        <v>11</v>
      </c>
      <c r="H579" s="119">
        <v>13951.36</v>
      </c>
      <c r="I579" s="120">
        <v>43463</v>
      </c>
      <c r="J579" s="118" t="s">
        <v>594</v>
      </c>
    </row>
    <row r="580" spans="1:10" ht="30" hidden="1" customHeight="1" x14ac:dyDescent="0.3">
      <c r="A580" s="115"/>
      <c r="B580" s="115"/>
      <c r="C580" s="115"/>
      <c r="D580" s="115" t="s">
        <v>595</v>
      </c>
      <c r="E580" s="115" t="s">
        <v>596</v>
      </c>
      <c r="F580" s="122" t="s">
        <v>21</v>
      </c>
      <c r="G580" s="115" t="s">
        <v>11</v>
      </c>
      <c r="H580" s="119">
        <v>13951.36</v>
      </c>
      <c r="I580" s="120">
        <v>43463</v>
      </c>
      <c r="J580" s="118" t="s">
        <v>594</v>
      </c>
    </row>
    <row r="581" spans="1:10" ht="30" hidden="1" customHeight="1" x14ac:dyDescent="0.3">
      <c r="A581" s="115"/>
      <c r="B581" s="115"/>
      <c r="C581" s="115"/>
      <c r="D581" s="115" t="s">
        <v>595</v>
      </c>
      <c r="E581" s="115" t="s">
        <v>596</v>
      </c>
      <c r="F581" s="122" t="s">
        <v>21</v>
      </c>
      <c r="G581" s="115" t="s">
        <v>11</v>
      </c>
      <c r="H581" s="119">
        <v>13951.36</v>
      </c>
      <c r="I581" s="120">
        <v>43463</v>
      </c>
      <c r="J581" s="118" t="s">
        <v>594</v>
      </c>
    </row>
    <row r="582" spans="1:10" ht="30" hidden="1" customHeight="1" x14ac:dyDescent="0.3">
      <c r="A582" s="115"/>
      <c r="B582" s="115"/>
      <c r="C582" s="115"/>
      <c r="D582" s="115" t="s">
        <v>595</v>
      </c>
      <c r="E582" s="115" t="s">
        <v>596</v>
      </c>
      <c r="F582" s="122" t="s">
        <v>21</v>
      </c>
      <c r="G582" s="115" t="s">
        <v>11</v>
      </c>
      <c r="H582" s="119">
        <v>13951.36</v>
      </c>
      <c r="I582" s="120">
        <v>43463</v>
      </c>
      <c r="J582" s="118" t="s">
        <v>594</v>
      </c>
    </row>
    <row r="583" spans="1:10" ht="30" hidden="1" customHeight="1" x14ac:dyDescent="0.3">
      <c r="A583" s="115"/>
      <c r="B583" s="115"/>
      <c r="C583" s="115"/>
      <c r="D583" s="115" t="s">
        <v>595</v>
      </c>
      <c r="E583" s="115" t="s">
        <v>596</v>
      </c>
      <c r="F583" s="122" t="s">
        <v>21</v>
      </c>
      <c r="G583" s="115" t="s">
        <v>11</v>
      </c>
      <c r="H583" s="119">
        <v>13951.36</v>
      </c>
      <c r="I583" s="120">
        <v>43463</v>
      </c>
      <c r="J583" s="118" t="s">
        <v>597</v>
      </c>
    </row>
    <row r="584" spans="1:10" ht="30" hidden="1" customHeight="1" x14ac:dyDescent="0.3">
      <c r="A584" s="115"/>
      <c r="B584" s="115"/>
      <c r="C584" s="115"/>
      <c r="D584" s="115" t="s">
        <v>595</v>
      </c>
      <c r="E584" s="115" t="s">
        <v>596</v>
      </c>
      <c r="F584" s="122" t="s">
        <v>21</v>
      </c>
      <c r="G584" s="115" t="s">
        <v>11</v>
      </c>
      <c r="H584" s="119">
        <v>13951.36</v>
      </c>
      <c r="I584" s="120">
        <v>43463</v>
      </c>
      <c r="J584" s="118" t="s">
        <v>597</v>
      </c>
    </row>
    <row r="585" spans="1:10" ht="30" hidden="1" customHeight="1" x14ac:dyDescent="0.3">
      <c r="A585" s="115"/>
      <c r="B585" s="115"/>
      <c r="C585" s="115"/>
      <c r="D585" s="115" t="s">
        <v>595</v>
      </c>
      <c r="E585" s="115" t="s">
        <v>596</v>
      </c>
      <c r="F585" s="122" t="s">
        <v>21</v>
      </c>
      <c r="G585" s="115" t="s">
        <v>11</v>
      </c>
      <c r="H585" s="119">
        <v>13951.36</v>
      </c>
      <c r="I585" s="120">
        <v>43463</v>
      </c>
      <c r="J585" s="118" t="s">
        <v>597</v>
      </c>
    </row>
    <row r="586" spans="1:10" ht="30" hidden="1" customHeight="1" x14ac:dyDescent="0.3">
      <c r="A586" s="115"/>
      <c r="B586" s="115"/>
      <c r="C586" s="115"/>
      <c r="D586" s="115" t="s">
        <v>595</v>
      </c>
      <c r="E586" s="115" t="s">
        <v>596</v>
      </c>
      <c r="F586" s="122" t="s">
        <v>21</v>
      </c>
      <c r="G586" s="115" t="s">
        <v>11</v>
      </c>
      <c r="H586" s="119">
        <v>13951.36</v>
      </c>
      <c r="I586" s="120">
        <v>43463</v>
      </c>
      <c r="J586" s="118" t="s">
        <v>597</v>
      </c>
    </row>
    <row r="587" spans="1:10" ht="30" hidden="1" customHeight="1" x14ac:dyDescent="0.3">
      <c r="A587" s="115"/>
      <c r="B587" s="115"/>
      <c r="C587" s="115"/>
      <c r="D587" s="115" t="s">
        <v>595</v>
      </c>
      <c r="E587" s="115" t="s">
        <v>596</v>
      </c>
      <c r="F587" s="122" t="s">
        <v>21</v>
      </c>
      <c r="G587" s="115" t="s">
        <v>11</v>
      </c>
      <c r="H587" s="119">
        <v>13951.36</v>
      </c>
      <c r="I587" s="120">
        <v>43463</v>
      </c>
      <c r="J587" s="118" t="s">
        <v>597</v>
      </c>
    </row>
    <row r="588" spans="1:10" ht="30" hidden="1" customHeight="1" x14ac:dyDescent="0.3">
      <c r="A588" s="115"/>
      <c r="B588" s="115"/>
      <c r="C588" s="115"/>
      <c r="D588" s="115" t="s">
        <v>595</v>
      </c>
      <c r="E588" s="115" t="s">
        <v>596</v>
      </c>
      <c r="F588" s="122" t="s">
        <v>21</v>
      </c>
      <c r="G588" s="115" t="s">
        <v>11</v>
      </c>
      <c r="H588" s="119">
        <v>13951.36</v>
      </c>
      <c r="I588" s="120">
        <v>43463</v>
      </c>
      <c r="J588" s="118" t="s">
        <v>597</v>
      </c>
    </row>
    <row r="589" spans="1:10" ht="30" hidden="1" customHeight="1" x14ac:dyDescent="0.3">
      <c r="A589" s="115"/>
      <c r="B589" s="115"/>
      <c r="C589" s="115"/>
      <c r="D589" s="115" t="s">
        <v>595</v>
      </c>
      <c r="E589" s="115" t="s">
        <v>596</v>
      </c>
      <c r="F589" s="122" t="s">
        <v>21</v>
      </c>
      <c r="G589" s="115" t="s">
        <v>11</v>
      </c>
      <c r="H589" s="119">
        <v>13951.36</v>
      </c>
      <c r="I589" s="120">
        <v>43463</v>
      </c>
      <c r="J589" s="118" t="s">
        <v>597</v>
      </c>
    </row>
    <row r="590" spans="1:10" ht="30" hidden="1" customHeight="1" x14ac:dyDescent="0.3">
      <c r="A590" s="115"/>
      <c r="B590" s="115"/>
      <c r="C590" s="115"/>
      <c r="D590" s="115" t="s">
        <v>595</v>
      </c>
      <c r="E590" s="115" t="s">
        <v>596</v>
      </c>
      <c r="F590" s="122" t="s">
        <v>21</v>
      </c>
      <c r="G590" s="115" t="s">
        <v>11</v>
      </c>
      <c r="H590" s="119">
        <v>13951.36</v>
      </c>
      <c r="I590" s="120">
        <v>43463</v>
      </c>
      <c r="J590" s="118" t="s">
        <v>597</v>
      </c>
    </row>
    <row r="591" spans="1:10" ht="30" hidden="1" customHeight="1" x14ac:dyDescent="0.3">
      <c r="A591" s="115"/>
      <c r="B591" s="115"/>
      <c r="C591" s="115"/>
      <c r="D591" s="115" t="s">
        <v>595</v>
      </c>
      <c r="E591" s="115" t="s">
        <v>596</v>
      </c>
      <c r="F591" s="122" t="s">
        <v>21</v>
      </c>
      <c r="G591" s="115" t="s">
        <v>11</v>
      </c>
      <c r="H591" s="119">
        <v>13951.36</v>
      </c>
      <c r="I591" s="120">
        <v>43463</v>
      </c>
      <c r="J591" s="118" t="s">
        <v>597</v>
      </c>
    </row>
    <row r="592" spans="1:10" ht="30" hidden="1" customHeight="1" x14ac:dyDescent="0.3">
      <c r="A592" s="115"/>
      <c r="B592" s="115"/>
      <c r="C592" s="115"/>
      <c r="D592" s="115" t="s">
        <v>595</v>
      </c>
      <c r="E592" s="115" t="s">
        <v>596</v>
      </c>
      <c r="F592" s="122" t="s">
        <v>21</v>
      </c>
      <c r="G592" s="115" t="s">
        <v>11</v>
      </c>
      <c r="H592" s="119">
        <v>13951.36</v>
      </c>
      <c r="I592" s="120">
        <v>43463</v>
      </c>
      <c r="J592" s="118" t="s">
        <v>597</v>
      </c>
    </row>
    <row r="593" spans="1:10" ht="30" hidden="1" customHeight="1" x14ac:dyDescent="0.3">
      <c r="A593" s="115"/>
      <c r="B593" s="115"/>
      <c r="C593" s="115"/>
      <c r="D593" s="115" t="s">
        <v>595</v>
      </c>
      <c r="E593" s="115" t="s">
        <v>596</v>
      </c>
      <c r="F593" s="122" t="s">
        <v>21</v>
      </c>
      <c r="G593" s="115" t="s">
        <v>11</v>
      </c>
      <c r="H593" s="119">
        <v>13951.36</v>
      </c>
      <c r="I593" s="120">
        <v>43463</v>
      </c>
      <c r="J593" s="118" t="s">
        <v>597</v>
      </c>
    </row>
    <row r="594" spans="1:10" ht="30" hidden="1" customHeight="1" x14ac:dyDescent="0.3">
      <c r="A594" s="115"/>
      <c r="B594" s="115"/>
      <c r="C594" s="115"/>
      <c r="D594" s="115" t="s">
        <v>595</v>
      </c>
      <c r="E594" s="115" t="s">
        <v>596</v>
      </c>
      <c r="F594" s="122" t="s">
        <v>21</v>
      </c>
      <c r="G594" s="115" t="s">
        <v>11</v>
      </c>
      <c r="H594" s="119">
        <v>13951.36</v>
      </c>
      <c r="I594" s="120">
        <v>43463</v>
      </c>
      <c r="J594" s="118" t="s">
        <v>597</v>
      </c>
    </row>
    <row r="595" spans="1:10" ht="30" hidden="1" customHeight="1" x14ac:dyDescent="0.3">
      <c r="A595" s="115"/>
      <c r="B595" s="115"/>
      <c r="C595" s="115"/>
      <c r="D595" s="115" t="s">
        <v>595</v>
      </c>
      <c r="E595" s="115" t="s">
        <v>596</v>
      </c>
      <c r="F595" s="122" t="s">
        <v>21</v>
      </c>
      <c r="G595" s="115" t="s">
        <v>11</v>
      </c>
      <c r="H595" s="119">
        <v>13951.36</v>
      </c>
      <c r="I595" s="120">
        <v>43463</v>
      </c>
      <c r="J595" s="118" t="s">
        <v>597</v>
      </c>
    </row>
    <row r="596" spans="1:10" ht="30" hidden="1" customHeight="1" x14ac:dyDescent="0.3">
      <c r="A596" s="115"/>
      <c r="B596" s="115"/>
      <c r="C596" s="115"/>
      <c r="D596" s="115" t="s">
        <v>595</v>
      </c>
      <c r="E596" s="115" t="s">
        <v>596</v>
      </c>
      <c r="F596" s="122" t="s">
        <v>21</v>
      </c>
      <c r="G596" s="115" t="s">
        <v>11</v>
      </c>
      <c r="H596" s="119">
        <v>13951.36</v>
      </c>
      <c r="I596" s="120">
        <v>43463</v>
      </c>
      <c r="J596" s="118" t="s">
        <v>597</v>
      </c>
    </row>
    <row r="597" spans="1:10" ht="30" hidden="1" customHeight="1" x14ac:dyDescent="0.3">
      <c r="A597" s="115"/>
      <c r="B597" s="115"/>
      <c r="C597" s="115"/>
      <c r="D597" s="115" t="s">
        <v>595</v>
      </c>
      <c r="E597" s="115" t="s">
        <v>596</v>
      </c>
      <c r="F597" s="122" t="s">
        <v>21</v>
      </c>
      <c r="G597" s="115" t="s">
        <v>11</v>
      </c>
      <c r="H597" s="119">
        <v>13951.36</v>
      </c>
      <c r="I597" s="120">
        <v>43463</v>
      </c>
      <c r="J597" s="118" t="s">
        <v>597</v>
      </c>
    </row>
    <row r="598" spans="1:10" ht="30" hidden="1" customHeight="1" x14ac:dyDescent="0.3">
      <c r="A598" s="115"/>
      <c r="B598" s="115"/>
      <c r="C598" s="115"/>
      <c r="D598" s="115" t="s">
        <v>595</v>
      </c>
      <c r="E598" s="115" t="s">
        <v>596</v>
      </c>
      <c r="F598" s="122" t="s">
        <v>21</v>
      </c>
      <c r="G598" s="115" t="s">
        <v>11</v>
      </c>
      <c r="H598" s="119">
        <v>13951.36</v>
      </c>
      <c r="I598" s="120">
        <v>43463</v>
      </c>
      <c r="J598" s="118" t="s">
        <v>594</v>
      </c>
    </row>
    <row r="599" spans="1:10" ht="30" hidden="1" customHeight="1" x14ac:dyDescent="0.3">
      <c r="A599" s="115"/>
      <c r="B599" s="115"/>
      <c r="C599" s="115"/>
      <c r="D599" s="115" t="s">
        <v>595</v>
      </c>
      <c r="E599" s="115" t="s">
        <v>596</v>
      </c>
      <c r="F599" s="122" t="s">
        <v>21</v>
      </c>
      <c r="G599" s="115" t="s">
        <v>11</v>
      </c>
      <c r="H599" s="119">
        <v>13951.36</v>
      </c>
      <c r="I599" s="120">
        <v>43463</v>
      </c>
      <c r="J599" s="118" t="s">
        <v>594</v>
      </c>
    </row>
    <row r="600" spans="1:10" ht="30" hidden="1" customHeight="1" x14ac:dyDescent="0.3">
      <c r="A600" s="115"/>
      <c r="B600" s="115"/>
      <c r="C600" s="115"/>
      <c r="D600" s="115" t="s">
        <v>595</v>
      </c>
      <c r="E600" s="115" t="s">
        <v>596</v>
      </c>
      <c r="F600" s="122" t="s">
        <v>21</v>
      </c>
      <c r="G600" s="115" t="s">
        <v>11</v>
      </c>
      <c r="H600" s="119">
        <v>13951.36</v>
      </c>
      <c r="I600" s="120">
        <v>43463</v>
      </c>
      <c r="J600" s="118" t="s">
        <v>594</v>
      </c>
    </row>
    <row r="601" spans="1:10" ht="30" hidden="1" customHeight="1" x14ac:dyDescent="0.3">
      <c r="A601" s="115"/>
      <c r="B601" s="115"/>
      <c r="C601" s="115"/>
      <c r="D601" s="115" t="s">
        <v>595</v>
      </c>
      <c r="E601" s="115" t="s">
        <v>596</v>
      </c>
      <c r="F601" s="122" t="s">
        <v>21</v>
      </c>
      <c r="G601" s="115" t="s">
        <v>11</v>
      </c>
      <c r="H601" s="119">
        <v>13951.36</v>
      </c>
      <c r="I601" s="120">
        <v>43463</v>
      </c>
      <c r="J601" s="118" t="s">
        <v>594</v>
      </c>
    </row>
    <row r="602" spans="1:10" ht="30" hidden="1" customHeight="1" x14ac:dyDescent="0.3">
      <c r="A602" s="115"/>
      <c r="B602" s="115"/>
      <c r="C602" s="115"/>
      <c r="D602" s="115" t="s">
        <v>595</v>
      </c>
      <c r="E602" s="115" t="s">
        <v>596</v>
      </c>
      <c r="F602" s="122" t="s">
        <v>21</v>
      </c>
      <c r="G602" s="115" t="s">
        <v>11</v>
      </c>
      <c r="H602" s="119">
        <v>13951.36</v>
      </c>
      <c r="I602" s="120">
        <v>43463</v>
      </c>
      <c r="J602" s="118" t="s">
        <v>594</v>
      </c>
    </row>
    <row r="603" spans="1:10" ht="30" hidden="1" customHeight="1" x14ac:dyDescent="0.3">
      <c r="A603" s="115"/>
      <c r="B603" s="115"/>
      <c r="C603" s="115"/>
      <c r="D603" s="115" t="s">
        <v>595</v>
      </c>
      <c r="E603" s="115" t="s">
        <v>596</v>
      </c>
      <c r="F603" s="122" t="s">
        <v>21</v>
      </c>
      <c r="G603" s="115" t="s">
        <v>11</v>
      </c>
      <c r="H603" s="119">
        <v>13951.36</v>
      </c>
      <c r="I603" s="120">
        <v>43463</v>
      </c>
      <c r="J603" s="118" t="s">
        <v>594</v>
      </c>
    </row>
    <row r="604" spans="1:10" ht="30" hidden="1" customHeight="1" x14ac:dyDescent="0.3">
      <c r="A604" s="115"/>
      <c r="B604" s="115"/>
      <c r="C604" s="115"/>
      <c r="D604" s="115" t="s">
        <v>595</v>
      </c>
      <c r="E604" s="115" t="s">
        <v>596</v>
      </c>
      <c r="F604" s="122" t="s">
        <v>21</v>
      </c>
      <c r="G604" s="115" t="s">
        <v>11</v>
      </c>
      <c r="H604" s="119">
        <v>13951.36</v>
      </c>
      <c r="I604" s="120">
        <v>43463</v>
      </c>
      <c r="J604" s="118" t="s">
        <v>594</v>
      </c>
    </row>
    <row r="605" spans="1:10" ht="30" hidden="1" customHeight="1" x14ac:dyDescent="0.3">
      <c r="A605" s="115"/>
      <c r="B605" s="115"/>
      <c r="C605" s="115"/>
      <c r="D605" s="115" t="s">
        <v>595</v>
      </c>
      <c r="E605" s="115" t="s">
        <v>596</v>
      </c>
      <c r="F605" s="122" t="s">
        <v>21</v>
      </c>
      <c r="G605" s="115" t="s">
        <v>11</v>
      </c>
      <c r="H605" s="119">
        <v>13951.36</v>
      </c>
      <c r="I605" s="120">
        <v>43463</v>
      </c>
      <c r="J605" s="118" t="s">
        <v>594</v>
      </c>
    </row>
    <row r="606" spans="1:10" ht="30" hidden="1" customHeight="1" x14ac:dyDescent="0.3">
      <c r="A606" s="115"/>
      <c r="B606" s="115"/>
      <c r="C606" s="115"/>
      <c r="D606" s="115" t="s">
        <v>595</v>
      </c>
      <c r="E606" s="115" t="s">
        <v>596</v>
      </c>
      <c r="F606" s="122" t="s">
        <v>21</v>
      </c>
      <c r="G606" s="115" t="s">
        <v>11</v>
      </c>
      <c r="H606" s="119">
        <v>13951.36</v>
      </c>
      <c r="I606" s="120">
        <v>43463</v>
      </c>
      <c r="J606" s="118" t="s">
        <v>594</v>
      </c>
    </row>
    <row r="607" spans="1:10" ht="30" hidden="1" customHeight="1" x14ac:dyDescent="0.3">
      <c r="A607" s="115"/>
      <c r="B607" s="115"/>
      <c r="C607" s="115"/>
      <c r="D607" s="115" t="s">
        <v>595</v>
      </c>
      <c r="E607" s="115" t="s">
        <v>596</v>
      </c>
      <c r="F607" s="122" t="s">
        <v>21</v>
      </c>
      <c r="G607" s="115" t="s">
        <v>11</v>
      </c>
      <c r="H607" s="119">
        <v>13951.36</v>
      </c>
      <c r="I607" s="120">
        <v>43463</v>
      </c>
      <c r="J607" s="118" t="s">
        <v>594</v>
      </c>
    </row>
    <row r="608" spans="1:10" ht="30" hidden="1" customHeight="1" x14ac:dyDescent="0.3">
      <c r="A608" s="115"/>
      <c r="B608" s="115"/>
      <c r="C608" s="115"/>
      <c r="D608" s="115" t="s">
        <v>595</v>
      </c>
      <c r="E608" s="115" t="s">
        <v>596</v>
      </c>
      <c r="F608" s="122" t="s">
        <v>21</v>
      </c>
      <c r="G608" s="115" t="s">
        <v>11</v>
      </c>
      <c r="H608" s="119">
        <v>13951.36</v>
      </c>
      <c r="I608" s="120">
        <v>43463</v>
      </c>
      <c r="J608" s="118" t="s">
        <v>594</v>
      </c>
    </row>
    <row r="609" spans="1:10" ht="30" hidden="1" customHeight="1" x14ac:dyDescent="0.3">
      <c r="A609" s="115"/>
      <c r="B609" s="115"/>
      <c r="C609" s="115"/>
      <c r="D609" s="115" t="s">
        <v>595</v>
      </c>
      <c r="E609" s="115" t="s">
        <v>596</v>
      </c>
      <c r="F609" s="122" t="s">
        <v>21</v>
      </c>
      <c r="G609" s="115" t="s">
        <v>11</v>
      </c>
      <c r="H609" s="119">
        <v>13951.36</v>
      </c>
      <c r="I609" s="120">
        <v>43463</v>
      </c>
      <c r="J609" s="118" t="s">
        <v>594</v>
      </c>
    </row>
    <row r="610" spans="1:10" ht="30" hidden="1" customHeight="1" x14ac:dyDescent="0.3">
      <c r="A610" s="115"/>
      <c r="B610" s="115"/>
      <c r="C610" s="115"/>
      <c r="D610" s="115" t="s">
        <v>595</v>
      </c>
      <c r="E610" s="115" t="s">
        <v>596</v>
      </c>
      <c r="F610" s="122" t="s">
        <v>21</v>
      </c>
      <c r="G610" s="115" t="s">
        <v>11</v>
      </c>
      <c r="H610" s="119">
        <v>13951.36</v>
      </c>
      <c r="I610" s="120">
        <v>43463</v>
      </c>
      <c r="J610" s="118" t="s">
        <v>594</v>
      </c>
    </row>
    <row r="611" spans="1:10" ht="30" hidden="1" customHeight="1" x14ac:dyDescent="0.3">
      <c r="A611" s="115"/>
      <c r="B611" s="115"/>
      <c r="C611" s="115"/>
      <c r="D611" s="115" t="s">
        <v>595</v>
      </c>
      <c r="E611" s="115" t="s">
        <v>596</v>
      </c>
      <c r="F611" s="122" t="s">
        <v>21</v>
      </c>
      <c r="G611" s="115" t="s">
        <v>11</v>
      </c>
      <c r="H611" s="119">
        <v>13951.36</v>
      </c>
      <c r="I611" s="120">
        <v>43463</v>
      </c>
      <c r="J611" s="118" t="s">
        <v>594</v>
      </c>
    </row>
    <row r="612" spans="1:10" ht="30" hidden="1" customHeight="1" x14ac:dyDescent="0.3">
      <c r="A612" s="115"/>
      <c r="B612" s="115"/>
      <c r="C612" s="115"/>
      <c r="D612" s="115" t="s">
        <v>595</v>
      </c>
      <c r="E612" s="115" t="s">
        <v>596</v>
      </c>
      <c r="F612" s="122" t="s">
        <v>21</v>
      </c>
      <c r="G612" s="115" t="s">
        <v>11</v>
      </c>
      <c r="H612" s="119">
        <v>13951.36</v>
      </c>
      <c r="I612" s="120">
        <v>43463</v>
      </c>
      <c r="J612" s="118" t="s">
        <v>594</v>
      </c>
    </row>
    <row r="613" spans="1:10" ht="30" hidden="1" customHeight="1" x14ac:dyDescent="0.3">
      <c r="A613" s="115"/>
      <c r="B613" s="115"/>
      <c r="C613" s="115"/>
      <c r="D613" s="115" t="s">
        <v>595</v>
      </c>
      <c r="E613" s="115" t="s">
        <v>596</v>
      </c>
      <c r="F613" s="122" t="s">
        <v>21</v>
      </c>
      <c r="G613" s="115" t="s">
        <v>11</v>
      </c>
      <c r="H613" s="119">
        <v>13951.36</v>
      </c>
      <c r="I613" s="120">
        <v>43463</v>
      </c>
      <c r="J613" s="118" t="s">
        <v>594</v>
      </c>
    </row>
    <row r="614" spans="1:10" ht="30" hidden="1" customHeight="1" x14ac:dyDescent="0.3">
      <c r="A614" s="115"/>
      <c r="B614" s="115"/>
      <c r="C614" s="115"/>
      <c r="D614" s="115" t="s">
        <v>595</v>
      </c>
      <c r="E614" s="115" t="s">
        <v>596</v>
      </c>
      <c r="F614" s="122" t="s">
        <v>21</v>
      </c>
      <c r="G614" s="115" t="s">
        <v>11</v>
      </c>
      <c r="H614" s="119">
        <v>13951.36</v>
      </c>
      <c r="I614" s="120">
        <v>43463</v>
      </c>
      <c r="J614" s="118" t="s">
        <v>594</v>
      </c>
    </row>
    <row r="615" spans="1:10" ht="30" hidden="1" customHeight="1" x14ac:dyDescent="0.3">
      <c r="A615" s="115"/>
      <c r="B615" s="115"/>
      <c r="C615" s="115"/>
      <c r="D615" s="115" t="s">
        <v>598</v>
      </c>
      <c r="E615" s="115" t="s">
        <v>21</v>
      </c>
      <c r="F615" s="122" t="s">
        <v>21</v>
      </c>
      <c r="G615" s="115" t="s">
        <v>11</v>
      </c>
      <c r="H615" s="119">
        <v>21864.81</v>
      </c>
      <c r="I615" s="120">
        <v>43463</v>
      </c>
      <c r="J615" s="118" t="s">
        <v>577</v>
      </c>
    </row>
    <row r="616" spans="1:10" ht="30" hidden="1" customHeight="1" x14ac:dyDescent="0.3">
      <c r="A616" s="115"/>
      <c r="B616" s="115"/>
      <c r="C616" s="115"/>
      <c r="D616" s="115" t="s">
        <v>598</v>
      </c>
      <c r="E616" s="115" t="s">
        <v>21</v>
      </c>
      <c r="F616" s="122" t="s">
        <v>21</v>
      </c>
      <c r="G616" s="115" t="s">
        <v>11</v>
      </c>
      <c r="H616" s="119">
        <v>21864.81</v>
      </c>
      <c r="I616" s="120">
        <v>43463</v>
      </c>
      <c r="J616" s="118" t="s">
        <v>577</v>
      </c>
    </row>
    <row r="617" spans="1:10" ht="30" hidden="1" customHeight="1" x14ac:dyDescent="0.3">
      <c r="A617" s="115"/>
      <c r="B617" s="115"/>
      <c r="C617" s="115"/>
      <c r="D617" s="115" t="s">
        <v>598</v>
      </c>
      <c r="E617" s="115" t="s">
        <v>21</v>
      </c>
      <c r="F617" s="122" t="s">
        <v>21</v>
      </c>
      <c r="G617" s="115" t="s">
        <v>11</v>
      </c>
      <c r="H617" s="119">
        <v>21864.81</v>
      </c>
      <c r="I617" s="120">
        <v>43463</v>
      </c>
      <c r="J617" s="118" t="s">
        <v>577</v>
      </c>
    </row>
    <row r="618" spans="1:10" ht="30" hidden="1" customHeight="1" x14ac:dyDescent="0.3">
      <c r="A618" s="115"/>
      <c r="B618" s="115"/>
      <c r="C618" s="115"/>
      <c r="D618" s="115" t="s">
        <v>349</v>
      </c>
      <c r="E618" s="115" t="s">
        <v>592</v>
      </c>
      <c r="F618" s="122" t="s">
        <v>591</v>
      </c>
      <c r="G618" s="115" t="s">
        <v>11</v>
      </c>
      <c r="H618" s="119">
        <v>288016.86</v>
      </c>
      <c r="I618" s="120">
        <v>43507</v>
      </c>
      <c r="J618" s="118" t="s">
        <v>593</v>
      </c>
    </row>
    <row r="619" spans="1:10" ht="30" hidden="1" customHeight="1" x14ac:dyDescent="0.3">
      <c r="A619" s="115"/>
      <c r="B619" s="115"/>
      <c r="C619" s="115"/>
      <c r="D619" s="115" t="s">
        <v>574</v>
      </c>
      <c r="E619" s="115" t="s">
        <v>21</v>
      </c>
      <c r="F619" s="122" t="s">
        <v>21</v>
      </c>
      <c r="G619" s="115" t="s">
        <v>11</v>
      </c>
      <c r="H619" s="119">
        <v>17959.650000000001</v>
      </c>
      <c r="I619" s="120">
        <v>43542</v>
      </c>
      <c r="J619" s="118" t="s">
        <v>39</v>
      </c>
    </row>
    <row r="620" spans="1:10" ht="30" hidden="1" customHeight="1" x14ac:dyDescent="0.3">
      <c r="A620" s="115"/>
      <c r="B620" s="115"/>
      <c r="C620" s="115"/>
      <c r="D620" s="115" t="s">
        <v>557</v>
      </c>
      <c r="E620" s="115" t="s">
        <v>21</v>
      </c>
      <c r="F620" s="122" t="s">
        <v>21</v>
      </c>
      <c r="G620" s="115" t="s">
        <v>11</v>
      </c>
      <c r="H620" s="119">
        <v>67649.990000000005</v>
      </c>
      <c r="I620" s="120">
        <v>43616</v>
      </c>
      <c r="J620" s="118" t="s">
        <v>558</v>
      </c>
    </row>
    <row r="621" spans="1:10" ht="30" hidden="1" customHeight="1" x14ac:dyDescent="0.3">
      <c r="A621" s="115"/>
      <c r="B621" s="115"/>
      <c r="C621" s="115"/>
      <c r="D621" s="115" t="s">
        <v>557</v>
      </c>
      <c r="E621" s="115" t="s">
        <v>21</v>
      </c>
      <c r="F621" s="122" t="s">
        <v>21</v>
      </c>
      <c r="G621" s="115" t="s">
        <v>11</v>
      </c>
      <c r="H621" s="119">
        <v>67649.990000000005</v>
      </c>
      <c r="I621" s="120">
        <v>43616</v>
      </c>
      <c r="J621" s="118" t="s">
        <v>558</v>
      </c>
    </row>
    <row r="622" spans="1:10" ht="30" hidden="1" customHeight="1" x14ac:dyDescent="0.3">
      <c r="A622" s="115"/>
      <c r="B622" s="115"/>
      <c r="C622" s="115"/>
      <c r="D622" s="115" t="s">
        <v>559</v>
      </c>
      <c r="E622" s="115" t="s">
        <v>21</v>
      </c>
      <c r="F622" s="122" t="s">
        <v>21</v>
      </c>
      <c r="G622" s="115" t="s">
        <v>11</v>
      </c>
      <c r="H622" s="119">
        <v>38716.79</v>
      </c>
      <c r="I622" s="120">
        <v>43616</v>
      </c>
      <c r="J622" s="118" t="s">
        <v>558</v>
      </c>
    </row>
    <row r="623" spans="1:10" ht="30" hidden="1" customHeight="1" x14ac:dyDescent="0.3">
      <c r="A623" s="115"/>
      <c r="B623" s="115"/>
      <c r="C623" s="115"/>
      <c r="D623" s="115" t="s">
        <v>559</v>
      </c>
      <c r="E623" s="115" t="s">
        <v>21</v>
      </c>
      <c r="F623" s="122" t="s">
        <v>21</v>
      </c>
      <c r="G623" s="115" t="s">
        <v>11</v>
      </c>
      <c r="H623" s="119">
        <v>38716.79</v>
      </c>
      <c r="I623" s="120">
        <v>43616</v>
      </c>
      <c r="J623" s="118" t="s">
        <v>558</v>
      </c>
    </row>
    <row r="624" spans="1:10" ht="30" hidden="1" customHeight="1" x14ac:dyDescent="0.3">
      <c r="A624" s="115"/>
      <c r="B624" s="115"/>
      <c r="C624" s="115"/>
      <c r="D624" s="115" t="s">
        <v>560</v>
      </c>
      <c r="E624" s="115" t="s">
        <v>21</v>
      </c>
      <c r="F624" s="122" t="s">
        <v>21</v>
      </c>
      <c r="G624" s="115" t="s">
        <v>11</v>
      </c>
      <c r="H624" s="119">
        <v>7016.28</v>
      </c>
      <c r="I624" s="120">
        <v>43616</v>
      </c>
      <c r="J624" s="118" t="s">
        <v>558</v>
      </c>
    </row>
    <row r="625" spans="1:10" ht="30" hidden="1" customHeight="1" x14ac:dyDescent="0.3">
      <c r="A625" s="115"/>
      <c r="B625" s="115"/>
      <c r="C625" s="115"/>
      <c r="D625" s="115" t="s">
        <v>560</v>
      </c>
      <c r="E625" s="115" t="s">
        <v>21</v>
      </c>
      <c r="F625" s="122" t="s">
        <v>21</v>
      </c>
      <c r="G625" s="115" t="s">
        <v>11</v>
      </c>
      <c r="H625" s="119">
        <v>7016.28</v>
      </c>
      <c r="I625" s="120">
        <v>43616</v>
      </c>
      <c r="J625" s="118" t="s">
        <v>558</v>
      </c>
    </row>
    <row r="626" spans="1:10" ht="30" hidden="1" customHeight="1" x14ac:dyDescent="0.3">
      <c r="A626" s="115"/>
      <c r="B626" s="115"/>
      <c r="C626" s="115"/>
      <c r="D626" s="115" t="s">
        <v>561</v>
      </c>
      <c r="E626" s="115" t="s">
        <v>21</v>
      </c>
      <c r="F626" s="122" t="s">
        <v>21</v>
      </c>
      <c r="G626" s="115" t="s">
        <v>11</v>
      </c>
      <c r="H626" s="119">
        <v>3482.18</v>
      </c>
      <c r="I626" s="120">
        <v>43616</v>
      </c>
      <c r="J626" s="118" t="s">
        <v>558</v>
      </c>
    </row>
    <row r="627" spans="1:10" ht="30" hidden="1" customHeight="1" x14ac:dyDescent="0.3">
      <c r="A627" s="115"/>
      <c r="B627" s="115"/>
      <c r="C627" s="115"/>
      <c r="D627" s="115" t="s">
        <v>561</v>
      </c>
      <c r="E627" s="115" t="s">
        <v>21</v>
      </c>
      <c r="F627" s="122" t="s">
        <v>21</v>
      </c>
      <c r="G627" s="115" t="s">
        <v>11</v>
      </c>
      <c r="H627" s="119">
        <v>3482.18</v>
      </c>
      <c r="I627" s="120">
        <v>43616</v>
      </c>
      <c r="J627" s="118" t="s">
        <v>558</v>
      </c>
    </row>
    <row r="628" spans="1:10" ht="30" hidden="1" customHeight="1" x14ac:dyDescent="0.3">
      <c r="A628" s="115"/>
      <c r="B628" s="115"/>
      <c r="C628" s="115"/>
      <c r="D628" s="115" t="s">
        <v>63</v>
      </c>
      <c r="E628" s="115" t="s">
        <v>569</v>
      </c>
      <c r="F628" s="122"/>
      <c r="G628" s="115" t="s">
        <v>11</v>
      </c>
      <c r="H628" s="119">
        <v>37494.5</v>
      </c>
      <c r="I628" s="120">
        <v>43676</v>
      </c>
      <c r="J628" s="118" t="s">
        <v>39</v>
      </c>
    </row>
    <row r="629" spans="1:10" ht="30" hidden="1" customHeight="1" x14ac:dyDescent="0.3">
      <c r="A629" s="115"/>
      <c r="B629" s="115"/>
      <c r="C629" s="115"/>
      <c r="D629" s="115" t="s">
        <v>63</v>
      </c>
      <c r="E629" s="115" t="s">
        <v>569</v>
      </c>
      <c r="F629" s="122" t="s">
        <v>21</v>
      </c>
      <c r="G629" s="115" t="s">
        <v>11</v>
      </c>
      <c r="H629" s="119">
        <v>37494.5</v>
      </c>
      <c r="I629" s="120">
        <v>43676</v>
      </c>
      <c r="J629" s="118" t="s">
        <v>39</v>
      </c>
    </row>
    <row r="630" spans="1:10" ht="30" hidden="1" customHeight="1" x14ac:dyDescent="0.3">
      <c r="A630" s="115"/>
      <c r="B630" s="115"/>
      <c r="C630" s="115"/>
      <c r="D630" s="115" t="s">
        <v>571</v>
      </c>
      <c r="E630" s="115" t="s">
        <v>570</v>
      </c>
      <c r="F630" s="122" t="s">
        <v>21</v>
      </c>
      <c r="G630" s="115" t="s">
        <v>11</v>
      </c>
      <c r="H630" s="119">
        <v>37494.5</v>
      </c>
      <c r="I630" s="120">
        <v>43676</v>
      </c>
      <c r="J630" s="118" t="s">
        <v>39</v>
      </c>
    </row>
    <row r="631" spans="1:10" ht="30" hidden="1" customHeight="1" x14ac:dyDescent="0.3">
      <c r="A631" s="115"/>
      <c r="B631" s="115"/>
      <c r="C631" s="115"/>
      <c r="D631" s="115" t="s">
        <v>571</v>
      </c>
      <c r="E631" s="115" t="s">
        <v>570</v>
      </c>
      <c r="F631" s="122" t="s">
        <v>21</v>
      </c>
      <c r="G631" s="115" t="s">
        <v>11</v>
      </c>
      <c r="H631" s="119">
        <v>37494.5</v>
      </c>
      <c r="I631" s="120">
        <v>43676</v>
      </c>
      <c r="J631" s="118" t="s">
        <v>39</v>
      </c>
    </row>
    <row r="632" spans="1:10" ht="30" hidden="1" customHeight="1" x14ac:dyDescent="0.3">
      <c r="A632" s="115"/>
      <c r="B632" s="115"/>
      <c r="C632" s="115"/>
      <c r="D632" s="115" t="s">
        <v>63</v>
      </c>
      <c r="E632" s="115" t="s">
        <v>572</v>
      </c>
      <c r="F632" s="122" t="s">
        <v>21</v>
      </c>
      <c r="G632" s="115" t="s">
        <v>11</v>
      </c>
      <c r="H632" s="119">
        <v>37494.5</v>
      </c>
      <c r="I632" s="120">
        <v>43676</v>
      </c>
      <c r="J632" s="118" t="s">
        <v>573</v>
      </c>
    </row>
    <row r="633" spans="1:10" ht="30" hidden="1" customHeight="1" x14ac:dyDescent="0.3">
      <c r="A633" s="115"/>
      <c r="B633" s="115"/>
      <c r="C633" s="115"/>
      <c r="D633" s="115" t="s">
        <v>63</v>
      </c>
      <c r="E633" s="115" t="s">
        <v>572</v>
      </c>
      <c r="F633" s="122" t="s">
        <v>21</v>
      </c>
      <c r="G633" s="115" t="s">
        <v>11</v>
      </c>
      <c r="H633" s="119">
        <v>37494.5</v>
      </c>
      <c r="I633" s="120">
        <v>43676</v>
      </c>
      <c r="J633" s="118" t="s">
        <v>573</v>
      </c>
    </row>
    <row r="634" spans="1:10" ht="30" hidden="1" customHeight="1" x14ac:dyDescent="0.3">
      <c r="A634" s="115"/>
      <c r="B634" s="115"/>
      <c r="C634" s="115"/>
      <c r="D634" s="115" t="s">
        <v>571</v>
      </c>
      <c r="E634" s="115" t="s">
        <v>568</v>
      </c>
      <c r="F634" s="122" t="s">
        <v>21</v>
      </c>
      <c r="G634" s="115" t="s">
        <v>11</v>
      </c>
      <c r="H634" s="119">
        <v>37494.5</v>
      </c>
      <c r="I634" s="120">
        <v>43676</v>
      </c>
      <c r="J634" s="118" t="s">
        <v>573</v>
      </c>
    </row>
    <row r="635" spans="1:10" ht="30" hidden="1" customHeight="1" x14ac:dyDescent="0.3">
      <c r="A635" s="115"/>
      <c r="B635" s="115"/>
      <c r="C635" s="115"/>
      <c r="D635" s="115" t="s">
        <v>571</v>
      </c>
      <c r="E635" s="115" t="s">
        <v>568</v>
      </c>
      <c r="F635" s="122" t="s">
        <v>21</v>
      </c>
      <c r="G635" s="115" t="s">
        <v>11</v>
      </c>
      <c r="H635" s="119">
        <v>37494.5</v>
      </c>
      <c r="I635" s="120">
        <v>43676</v>
      </c>
      <c r="J635" s="118" t="s">
        <v>573</v>
      </c>
    </row>
    <row r="636" spans="1:10" ht="30" hidden="1" customHeight="1" x14ac:dyDescent="0.3">
      <c r="A636" s="115"/>
      <c r="B636" s="115"/>
      <c r="C636" s="115"/>
      <c r="D636" s="115" t="s">
        <v>562</v>
      </c>
      <c r="E636" s="115" t="s">
        <v>21</v>
      </c>
      <c r="F636" s="122" t="s">
        <v>21</v>
      </c>
      <c r="G636" s="115" t="s">
        <v>11</v>
      </c>
      <c r="H636" s="119">
        <v>525.1</v>
      </c>
      <c r="I636" s="120">
        <v>43818</v>
      </c>
      <c r="J636" s="118" t="s">
        <v>23</v>
      </c>
    </row>
    <row r="637" spans="1:10" ht="30" hidden="1" customHeight="1" x14ac:dyDescent="0.3">
      <c r="A637" s="115"/>
      <c r="B637" s="115"/>
      <c r="C637" s="115"/>
      <c r="D637" s="115" t="s">
        <v>562</v>
      </c>
      <c r="E637" s="115" t="s">
        <v>21</v>
      </c>
      <c r="F637" s="122" t="s">
        <v>21</v>
      </c>
      <c r="G637" s="115" t="s">
        <v>11</v>
      </c>
      <c r="H637" s="119">
        <v>525.1</v>
      </c>
      <c r="I637" s="120">
        <v>43818</v>
      </c>
      <c r="J637" s="118" t="s">
        <v>23</v>
      </c>
    </row>
    <row r="638" spans="1:10" ht="30" hidden="1" customHeight="1" x14ac:dyDescent="0.3">
      <c r="A638" s="115"/>
      <c r="B638" s="115"/>
      <c r="C638" s="115"/>
      <c r="D638" s="115" t="s">
        <v>562</v>
      </c>
      <c r="E638" s="115" t="s">
        <v>21</v>
      </c>
      <c r="F638" s="122" t="s">
        <v>21</v>
      </c>
      <c r="G638" s="115" t="s">
        <v>11</v>
      </c>
      <c r="H638" s="119">
        <v>525.1</v>
      </c>
      <c r="I638" s="120">
        <v>43818</v>
      </c>
      <c r="J638" s="118" t="s">
        <v>23</v>
      </c>
    </row>
    <row r="639" spans="1:10" ht="30" hidden="1" customHeight="1" x14ac:dyDescent="0.3">
      <c r="A639" s="115"/>
      <c r="B639" s="115"/>
      <c r="C639" s="115"/>
      <c r="D639" s="115" t="s">
        <v>562</v>
      </c>
      <c r="E639" s="115" t="s">
        <v>21</v>
      </c>
      <c r="F639" s="122" t="s">
        <v>21</v>
      </c>
      <c r="G639" s="115" t="s">
        <v>11</v>
      </c>
      <c r="H639" s="119">
        <v>525.1</v>
      </c>
      <c r="I639" s="120">
        <v>43818</v>
      </c>
      <c r="J639" s="118" t="s">
        <v>23</v>
      </c>
    </row>
    <row r="640" spans="1:10" ht="30" hidden="1" customHeight="1" x14ac:dyDescent="0.3">
      <c r="A640" s="115"/>
      <c r="B640" s="115"/>
      <c r="C640" s="115"/>
      <c r="D640" s="115" t="s">
        <v>562</v>
      </c>
      <c r="E640" s="115" t="s">
        <v>21</v>
      </c>
      <c r="F640" s="122" t="s">
        <v>21</v>
      </c>
      <c r="G640" s="115" t="s">
        <v>11</v>
      </c>
      <c r="H640" s="119">
        <v>525.1</v>
      </c>
      <c r="I640" s="120">
        <v>43818</v>
      </c>
      <c r="J640" s="118" t="s">
        <v>23</v>
      </c>
    </row>
    <row r="641" spans="1:10" ht="30" hidden="1" customHeight="1" x14ac:dyDescent="0.3">
      <c r="A641" s="115"/>
      <c r="B641" s="115"/>
      <c r="C641" s="115"/>
      <c r="D641" s="115" t="s">
        <v>562</v>
      </c>
      <c r="E641" s="115" t="s">
        <v>21</v>
      </c>
      <c r="F641" s="122" t="s">
        <v>21</v>
      </c>
      <c r="G641" s="115" t="s">
        <v>11</v>
      </c>
      <c r="H641" s="119">
        <v>525.1</v>
      </c>
      <c r="I641" s="120">
        <v>43818</v>
      </c>
      <c r="J641" s="118" t="s">
        <v>23</v>
      </c>
    </row>
    <row r="642" spans="1:10" ht="30" hidden="1" customHeight="1" x14ac:dyDescent="0.3">
      <c r="A642" s="115"/>
      <c r="B642" s="115"/>
      <c r="C642" s="115"/>
      <c r="D642" s="115" t="s">
        <v>562</v>
      </c>
      <c r="E642" s="115" t="s">
        <v>21</v>
      </c>
      <c r="F642" s="122" t="s">
        <v>21</v>
      </c>
      <c r="G642" s="115" t="s">
        <v>11</v>
      </c>
      <c r="H642" s="119">
        <v>525.1</v>
      </c>
      <c r="I642" s="120">
        <v>43818</v>
      </c>
      <c r="J642" s="118" t="s">
        <v>23</v>
      </c>
    </row>
    <row r="643" spans="1:10" ht="30" hidden="1" customHeight="1" x14ac:dyDescent="0.3">
      <c r="A643" s="115"/>
      <c r="B643" s="115"/>
      <c r="C643" s="115"/>
      <c r="D643" s="115" t="s">
        <v>562</v>
      </c>
      <c r="E643" s="115" t="s">
        <v>21</v>
      </c>
      <c r="F643" s="122" t="s">
        <v>21</v>
      </c>
      <c r="G643" s="115" t="s">
        <v>11</v>
      </c>
      <c r="H643" s="119">
        <v>525.1</v>
      </c>
      <c r="I643" s="120">
        <v>43818</v>
      </c>
      <c r="J643" s="118" t="s">
        <v>23</v>
      </c>
    </row>
    <row r="644" spans="1:10" ht="30" hidden="1" customHeight="1" x14ac:dyDescent="0.3">
      <c r="A644" s="115"/>
      <c r="B644" s="115"/>
      <c r="C644" s="115"/>
      <c r="D644" s="115" t="s">
        <v>562</v>
      </c>
      <c r="E644" s="115" t="s">
        <v>21</v>
      </c>
      <c r="F644" s="122" t="s">
        <v>21</v>
      </c>
      <c r="G644" s="115" t="s">
        <v>11</v>
      </c>
      <c r="H644" s="119">
        <v>525.1</v>
      </c>
      <c r="I644" s="120">
        <v>43818</v>
      </c>
      <c r="J644" s="118" t="s">
        <v>23</v>
      </c>
    </row>
    <row r="645" spans="1:10" ht="30" hidden="1" customHeight="1" x14ac:dyDescent="0.3">
      <c r="A645" s="115"/>
      <c r="B645" s="115"/>
      <c r="C645" s="115"/>
      <c r="D645" s="115" t="s">
        <v>562</v>
      </c>
      <c r="E645" s="115" t="s">
        <v>21</v>
      </c>
      <c r="F645" s="122" t="s">
        <v>21</v>
      </c>
      <c r="G645" s="115" t="s">
        <v>11</v>
      </c>
      <c r="H645" s="119">
        <v>525.1</v>
      </c>
      <c r="I645" s="120">
        <v>43818</v>
      </c>
      <c r="J645" s="118" t="s">
        <v>23</v>
      </c>
    </row>
    <row r="646" spans="1:10" ht="30" hidden="1" customHeight="1" x14ac:dyDescent="0.3">
      <c r="A646" s="115"/>
      <c r="B646" s="115"/>
      <c r="C646" s="115"/>
      <c r="D646" s="115" t="s">
        <v>562</v>
      </c>
      <c r="E646" s="115" t="s">
        <v>21</v>
      </c>
      <c r="F646" s="122" t="s">
        <v>21</v>
      </c>
      <c r="G646" s="115" t="s">
        <v>11</v>
      </c>
      <c r="H646" s="119">
        <v>525.1</v>
      </c>
      <c r="I646" s="120">
        <v>43818</v>
      </c>
      <c r="J646" s="118" t="s">
        <v>23</v>
      </c>
    </row>
    <row r="647" spans="1:10" ht="30" hidden="1" customHeight="1" x14ac:dyDescent="0.3">
      <c r="A647" s="115"/>
      <c r="B647" s="115"/>
      <c r="C647" s="115"/>
      <c r="D647" s="115" t="s">
        <v>562</v>
      </c>
      <c r="E647" s="115" t="s">
        <v>21</v>
      </c>
      <c r="F647" s="122" t="s">
        <v>21</v>
      </c>
      <c r="G647" s="115" t="s">
        <v>11</v>
      </c>
      <c r="H647" s="119">
        <v>525.1</v>
      </c>
      <c r="I647" s="120">
        <v>43818</v>
      </c>
      <c r="J647" s="118" t="s">
        <v>23</v>
      </c>
    </row>
    <row r="648" spans="1:10" ht="30" hidden="1" customHeight="1" x14ac:dyDescent="0.3">
      <c r="A648" s="115"/>
      <c r="B648" s="115"/>
      <c r="C648" s="115"/>
      <c r="D648" s="115" t="s">
        <v>562</v>
      </c>
      <c r="E648" s="115" t="s">
        <v>21</v>
      </c>
      <c r="F648" s="122" t="s">
        <v>21</v>
      </c>
      <c r="G648" s="115" t="s">
        <v>11</v>
      </c>
      <c r="H648" s="119">
        <v>525.1</v>
      </c>
      <c r="I648" s="120">
        <v>43818</v>
      </c>
      <c r="J648" s="118" t="s">
        <v>23</v>
      </c>
    </row>
    <row r="649" spans="1:10" ht="30" hidden="1" customHeight="1" x14ac:dyDescent="0.3">
      <c r="A649" s="115"/>
      <c r="B649" s="115"/>
      <c r="C649" s="115"/>
      <c r="D649" s="115" t="s">
        <v>562</v>
      </c>
      <c r="E649" s="115" t="s">
        <v>21</v>
      </c>
      <c r="F649" s="122" t="s">
        <v>21</v>
      </c>
      <c r="G649" s="115" t="s">
        <v>11</v>
      </c>
      <c r="H649" s="119">
        <v>525.1</v>
      </c>
      <c r="I649" s="120">
        <v>43818</v>
      </c>
      <c r="J649" s="118" t="s">
        <v>23</v>
      </c>
    </row>
    <row r="650" spans="1:10" ht="30" hidden="1" customHeight="1" x14ac:dyDescent="0.3">
      <c r="A650" s="115"/>
      <c r="B650" s="115"/>
      <c r="C650" s="115"/>
      <c r="D650" s="115" t="s">
        <v>562</v>
      </c>
      <c r="E650" s="115" t="s">
        <v>21</v>
      </c>
      <c r="F650" s="122" t="s">
        <v>21</v>
      </c>
      <c r="G650" s="115" t="s">
        <v>11</v>
      </c>
      <c r="H650" s="119">
        <v>525.1</v>
      </c>
      <c r="I650" s="120">
        <v>43818</v>
      </c>
      <c r="J650" s="118" t="s">
        <v>23</v>
      </c>
    </row>
    <row r="651" spans="1:10" ht="30" hidden="1" customHeight="1" x14ac:dyDescent="0.3">
      <c r="A651" s="115"/>
      <c r="B651" s="115"/>
      <c r="C651" s="115"/>
      <c r="D651" s="115" t="s">
        <v>562</v>
      </c>
      <c r="E651" s="115" t="s">
        <v>21</v>
      </c>
      <c r="F651" s="122" t="s">
        <v>21</v>
      </c>
      <c r="G651" s="115" t="s">
        <v>11</v>
      </c>
      <c r="H651" s="119">
        <v>525.1</v>
      </c>
      <c r="I651" s="120">
        <v>43818</v>
      </c>
      <c r="J651" s="118" t="s">
        <v>23</v>
      </c>
    </row>
    <row r="652" spans="1:10" ht="30" hidden="1" customHeight="1" x14ac:dyDescent="0.3">
      <c r="A652" s="115"/>
      <c r="B652" s="115"/>
      <c r="C652" s="115"/>
      <c r="D652" s="115" t="s">
        <v>562</v>
      </c>
      <c r="E652" s="115" t="s">
        <v>21</v>
      </c>
      <c r="F652" s="122" t="s">
        <v>21</v>
      </c>
      <c r="G652" s="115" t="s">
        <v>11</v>
      </c>
      <c r="H652" s="119">
        <v>525.1</v>
      </c>
      <c r="I652" s="120">
        <v>43818</v>
      </c>
      <c r="J652" s="118" t="s">
        <v>23</v>
      </c>
    </row>
    <row r="653" spans="1:10" ht="30" hidden="1" customHeight="1" x14ac:dyDescent="0.3">
      <c r="A653" s="115"/>
      <c r="B653" s="115"/>
      <c r="C653" s="115"/>
      <c r="D653" s="115" t="s">
        <v>562</v>
      </c>
      <c r="E653" s="115" t="s">
        <v>21</v>
      </c>
      <c r="F653" s="122" t="s">
        <v>21</v>
      </c>
      <c r="G653" s="115" t="s">
        <v>11</v>
      </c>
      <c r="H653" s="119">
        <v>525.1</v>
      </c>
      <c r="I653" s="120">
        <v>43818</v>
      </c>
      <c r="J653" s="118" t="s">
        <v>23</v>
      </c>
    </row>
    <row r="654" spans="1:10" ht="30" hidden="1" customHeight="1" x14ac:dyDescent="0.3">
      <c r="A654" s="115"/>
      <c r="B654" s="115"/>
      <c r="C654" s="115"/>
      <c r="D654" s="115" t="s">
        <v>562</v>
      </c>
      <c r="E654" s="115" t="s">
        <v>21</v>
      </c>
      <c r="F654" s="122" t="s">
        <v>21</v>
      </c>
      <c r="G654" s="115" t="s">
        <v>11</v>
      </c>
      <c r="H654" s="119">
        <v>525.1</v>
      </c>
      <c r="I654" s="120">
        <v>43818</v>
      </c>
      <c r="J654" s="118" t="s">
        <v>23</v>
      </c>
    </row>
    <row r="655" spans="1:10" ht="30" hidden="1" customHeight="1" x14ac:dyDescent="0.3">
      <c r="A655" s="115"/>
      <c r="B655" s="115"/>
      <c r="C655" s="115"/>
      <c r="D655" s="115" t="s">
        <v>562</v>
      </c>
      <c r="E655" s="115" t="s">
        <v>21</v>
      </c>
      <c r="F655" s="122" t="s">
        <v>21</v>
      </c>
      <c r="G655" s="115" t="s">
        <v>11</v>
      </c>
      <c r="H655" s="119">
        <v>525.1</v>
      </c>
      <c r="I655" s="120">
        <v>43818</v>
      </c>
      <c r="J655" s="118" t="s">
        <v>23</v>
      </c>
    </row>
    <row r="656" spans="1:10" ht="30" hidden="1" customHeight="1" x14ac:dyDescent="0.3">
      <c r="A656" s="115"/>
      <c r="B656" s="115"/>
      <c r="C656" s="115"/>
      <c r="D656" s="115" t="s">
        <v>562</v>
      </c>
      <c r="E656" s="115" t="s">
        <v>21</v>
      </c>
      <c r="F656" s="122" t="s">
        <v>21</v>
      </c>
      <c r="G656" s="115" t="s">
        <v>11</v>
      </c>
      <c r="H656" s="119">
        <v>525.1</v>
      </c>
      <c r="I656" s="120">
        <v>43818</v>
      </c>
      <c r="J656" s="118" t="s">
        <v>23</v>
      </c>
    </row>
    <row r="657" spans="1:10" ht="30" hidden="1" customHeight="1" x14ac:dyDescent="0.3">
      <c r="A657" s="115"/>
      <c r="B657" s="115"/>
      <c r="C657" s="115"/>
      <c r="D657" s="115" t="s">
        <v>562</v>
      </c>
      <c r="E657" s="115" t="s">
        <v>21</v>
      </c>
      <c r="F657" s="122" t="s">
        <v>21</v>
      </c>
      <c r="G657" s="115" t="s">
        <v>11</v>
      </c>
      <c r="H657" s="119">
        <v>525.1</v>
      </c>
      <c r="I657" s="120">
        <v>43818</v>
      </c>
      <c r="J657" s="118" t="s">
        <v>23</v>
      </c>
    </row>
    <row r="658" spans="1:10" ht="30" hidden="1" customHeight="1" x14ac:dyDescent="0.3">
      <c r="A658" s="115"/>
      <c r="B658" s="115"/>
      <c r="C658" s="115"/>
      <c r="D658" s="115" t="s">
        <v>562</v>
      </c>
      <c r="E658" s="115" t="s">
        <v>21</v>
      </c>
      <c r="F658" s="122" t="s">
        <v>21</v>
      </c>
      <c r="G658" s="115" t="s">
        <v>11</v>
      </c>
      <c r="H658" s="119">
        <v>525.1</v>
      </c>
      <c r="I658" s="120">
        <v>43818</v>
      </c>
      <c r="J658" s="118" t="s">
        <v>23</v>
      </c>
    </row>
    <row r="659" spans="1:10" ht="30" hidden="1" customHeight="1" x14ac:dyDescent="0.3">
      <c r="A659" s="115"/>
      <c r="B659" s="115"/>
      <c r="C659" s="115"/>
      <c r="D659" s="115" t="s">
        <v>562</v>
      </c>
      <c r="E659" s="115" t="s">
        <v>21</v>
      </c>
      <c r="F659" s="122" t="s">
        <v>21</v>
      </c>
      <c r="G659" s="115" t="s">
        <v>11</v>
      </c>
      <c r="H659" s="119">
        <v>525.1</v>
      </c>
      <c r="I659" s="120">
        <v>43818</v>
      </c>
      <c r="J659" s="118" t="s">
        <v>23</v>
      </c>
    </row>
    <row r="660" spans="1:10" ht="30" hidden="1" customHeight="1" x14ac:dyDescent="0.3">
      <c r="A660" s="115"/>
      <c r="B660" s="115"/>
      <c r="C660" s="115"/>
      <c r="D660" s="115" t="s">
        <v>562</v>
      </c>
      <c r="E660" s="115" t="s">
        <v>21</v>
      </c>
      <c r="F660" s="122" t="s">
        <v>21</v>
      </c>
      <c r="G660" s="115" t="s">
        <v>11</v>
      </c>
      <c r="H660" s="119">
        <v>525.1</v>
      </c>
      <c r="I660" s="120">
        <v>43818</v>
      </c>
      <c r="J660" s="118" t="s">
        <v>23</v>
      </c>
    </row>
    <row r="661" spans="1:10" ht="30" hidden="1" customHeight="1" x14ac:dyDescent="0.3">
      <c r="A661" s="115"/>
      <c r="B661" s="115"/>
      <c r="C661" s="115"/>
      <c r="D661" s="115" t="s">
        <v>562</v>
      </c>
      <c r="E661" s="115" t="s">
        <v>21</v>
      </c>
      <c r="F661" s="122" t="s">
        <v>21</v>
      </c>
      <c r="G661" s="115" t="s">
        <v>11</v>
      </c>
      <c r="H661" s="119">
        <v>525.1</v>
      </c>
      <c r="I661" s="120">
        <v>43818</v>
      </c>
      <c r="J661" s="118" t="s">
        <v>23</v>
      </c>
    </row>
    <row r="662" spans="1:10" ht="30" hidden="1" customHeight="1" x14ac:dyDescent="0.3">
      <c r="A662" s="115"/>
      <c r="B662" s="115"/>
      <c r="C662" s="115"/>
      <c r="D662" s="115" t="s">
        <v>562</v>
      </c>
      <c r="E662" s="115" t="s">
        <v>21</v>
      </c>
      <c r="F662" s="122" t="s">
        <v>21</v>
      </c>
      <c r="G662" s="115" t="s">
        <v>11</v>
      </c>
      <c r="H662" s="119">
        <v>525.1</v>
      </c>
      <c r="I662" s="120">
        <v>43818</v>
      </c>
      <c r="J662" s="118" t="s">
        <v>23</v>
      </c>
    </row>
    <row r="663" spans="1:10" ht="30" hidden="1" customHeight="1" x14ac:dyDescent="0.3">
      <c r="A663" s="115"/>
      <c r="B663" s="115"/>
      <c r="C663" s="115"/>
      <c r="D663" s="115" t="s">
        <v>562</v>
      </c>
      <c r="E663" s="115" t="s">
        <v>21</v>
      </c>
      <c r="F663" s="122" t="s">
        <v>21</v>
      </c>
      <c r="G663" s="115" t="s">
        <v>11</v>
      </c>
      <c r="H663" s="119">
        <v>525.1</v>
      </c>
      <c r="I663" s="120">
        <v>43818</v>
      </c>
      <c r="J663" s="118" t="s">
        <v>23</v>
      </c>
    </row>
    <row r="664" spans="1:10" ht="30" hidden="1" customHeight="1" x14ac:dyDescent="0.3">
      <c r="A664" s="115"/>
      <c r="B664" s="115"/>
      <c r="C664" s="115"/>
      <c r="D664" s="115" t="s">
        <v>562</v>
      </c>
      <c r="E664" s="115" t="s">
        <v>21</v>
      </c>
      <c r="F664" s="122" t="s">
        <v>21</v>
      </c>
      <c r="G664" s="115" t="s">
        <v>11</v>
      </c>
      <c r="H664" s="119">
        <v>525.1</v>
      </c>
      <c r="I664" s="120">
        <v>43818</v>
      </c>
      <c r="J664" s="118" t="s">
        <v>23</v>
      </c>
    </row>
    <row r="665" spans="1:10" ht="30" hidden="1" customHeight="1" x14ac:dyDescent="0.3">
      <c r="A665" s="115"/>
      <c r="B665" s="115"/>
      <c r="C665" s="115"/>
      <c r="D665" s="115" t="s">
        <v>562</v>
      </c>
      <c r="E665" s="115" t="s">
        <v>21</v>
      </c>
      <c r="F665" s="122" t="s">
        <v>21</v>
      </c>
      <c r="G665" s="115" t="s">
        <v>11</v>
      </c>
      <c r="H665" s="119">
        <v>525.1</v>
      </c>
      <c r="I665" s="120">
        <v>43818</v>
      </c>
      <c r="J665" s="118" t="s">
        <v>23</v>
      </c>
    </row>
    <row r="666" spans="1:10" ht="30" hidden="1" customHeight="1" x14ac:dyDescent="0.3">
      <c r="A666" s="115"/>
      <c r="B666" s="115"/>
      <c r="C666" s="115"/>
      <c r="D666" s="115" t="s">
        <v>562</v>
      </c>
      <c r="E666" s="115" t="s">
        <v>21</v>
      </c>
      <c r="F666" s="122" t="s">
        <v>21</v>
      </c>
      <c r="G666" s="115" t="s">
        <v>11</v>
      </c>
      <c r="H666" s="119">
        <v>525.1</v>
      </c>
      <c r="I666" s="120">
        <v>43818</v>
      </c>
      <c r="J666" s="118" t="s">
        <v>23</v>
      </c>
    </row>
    <row r="667" spans="1:10" ht="30" hidden="1" customHeight="1" x14ac:dyDescent="0.3">
      <c r="A667" s="115"/>
      <c r="B667" s="115"/>
      <c r="C667" s="115"/>
      <c r="D667" s="115" t="s">
        <v>562</v>
      </c>
      <c r="E667" s="115" t="s">
        <v>21</v>
      </c>
      <c r="F667" s="122" t="s">
        <v>21</v>
      </c>
      <c r="G667" s="115" t="s">
        <v>11</v>
      </c>
      <c r="H667" s="119">
        <v>525.1</v>
      </c>
      <c r="I667" s="120">
        <v>43818</v>
      </c>
      <c r="J667" s="118" t="s">
        <v>23</v>
      </c>
    </row>
    <row r="668" spans="1:10" ht="30" hidden="1" customHeight="1" x14ac:dyDescent="0.3">
      <c r="A668" s="115"/>
      <c r="B668" s="115"/>
      <c r="C668" s="115"/>
      <c r="D668" s="115" t="s">
        <v>562</v>
      </c>
      <c r="E668" s="115" t="s">
        <v>21</v>
      </c>
      <c r="F668" s="122" t="s">
        <v>21</v>
      </c>
      <c r="G668" s="115" t="s">
        <v>11</v>
      </c>
      <c r="H668" s="119">
        <v>525.1</v>
      </c>
      <c r="I668" s="120">
        <v>43818</v>
      </c>
      <c r="J668" s="118" t="s">
        <v>23</v>
      </c>
    </row>
    <row r="669" spans="1:10" ht="30" hidden="1" customHeight="1" x14ac:dyDescent="0.3">
      <c r="A669" s="115"/>
      <c r="B669" s="115"/>
      <c r="C669" s="115"/>
      <c r="D669" s="115" t="s">
        <v>562</v>
      </c>
      <c r="E669" s="115" t="s">
        <v>21</v>
      </c>
      <c r="F669" s="122" t="s">
        <v>21</v>
      </c>
      <c r="G669" s="115" t="s">
        <v>11</v>
      </c>
      <c r="H669" s="119">
        <v>525.1</v>
      </c>
      <c r="I669" s="120">
        <v>43818</v>
      </c>
      <c r="J669" s="118" t="s">
        <v>23</v>
      </c>
    </row>
    <row r="670" spans="1:10" ht="30" hidden="1" customHeight="1" x14ac:dyDescent="0.3">
      <c r="A670" s="115"/>
      <c r="B670" s="115"/>
      <c r="C670" s="115"/>
      <c r="D670" s="115" t="s">
        <v>562</v>
      </c>
      <c r="E670" s="115" t="s">
        <v>21</v>
      </c>
      <c r="F670" s="122" t="s">
        <v>21</v>
      </c>
      <c r="G670" s="115" t="s">
        <v>11</v>
      </c>
      <c r="H670" s="119">
        <v>525.1</v>
      </c>
      <c r="I670" s="120">
        <v>43818</v>
      </c>
      <c r="J670" s="118" t="s">
        <v>23</v>
      </c>
    </row>
    <row r="671" spans="1:10" ht="30" hidden="1" customHeight="1" x14ac:dyDescent="0.3">
      <c r="A671" s="115"/>
      <c r="B671" s="115"/>
      <c r="C671" s="115"/>
      <c r="D671" s="115" t="s">
        <v>562</v>
      </c>
      <c r="E671" s="115" t="s">
        <v>21</v>
      </c>
      <c r="F671" s="122" t="s">
        <v>21</v>
      </c>
      <c r="G671" s="115" t="s">
        <v>11</v>
      </c>
      <c r="H671" s="119">
        <v>525.1</v>
      </c>
      <c r="I671" s="120">
        <v>43818</v>
      </c>
      <c r="J671" s="118" t="s">
        <v>23</v>
      </c>
    </row>
    <row r="672" spans="1:10" ht="30" hidden="1" customHeight="1" x14ac:dyDescent="0.3">
      <c r="A672" s="115"/>
      <c r="B672" s="115"/>
      <c r="C672" s="115"/>
      <c r="D672" s="115" t="s">
        <v>562</v>
      </c>
      <c r="E672" s="115" t="s">
        <v>21</v>
      </c>
      <c r="F672" s="122" t="s">
        <v>21</v>
      </c>
      <c r="G672" s="115" t="s">
        <v>11</v>
      </c>
      <c r="H672" s="119">
        <v>525.1</v>
      </c>
      <c r="I672" s="120">
        <v>43818</v>
      </c>
      <c r="J672" s="118" t="s">
        <v>23</v>
      </c>
    </row>
    <row r="673" spans="1:10" ht="30" hidden="1" customHeight="1" x14ac:dyDescent="0.3">
      <c r="A673" s="115"/>
      <c r="B673" s="115"/>
      <c r="C673" s="115"/>
      <c r="D673" s="115" t="s">
        <v>562</v>
      </c>
      <c r="E673" s="115" t="s">
        <v>21</v>
      </c>
      <c r="F673" s="122" t="s">
        <v>21</v>
      </c>
      <c r="G673" s="115" t="s">
        <v>11</v>
      </c>
      <c r="H673" s="119">
        <v>525.1</v>
      </c>
      <c r="I673" s="120">
        <v>43818</v>
      </c>
      <c r="J673" s="118" t="s">
        <v>23</v>
      </c>
    </row>
    <row r="674" spans="1:10" ht="30" hidden="1" customHeight="1" x14ac:dyDescent="0.3">
      <c r="A674" s="115"/>
      <c r="B674" s="115"/>
      <c r="C674" s="115"/>
      <c r="D674" s="115" t="s">
        <v>562</v>
      </c>
      <c r="E674" s="115" t="s">
        <v>21</v>
      </c>
      <c r="F674" s="122" t="s">
        <v>21</v>
      </c>
      <c r="G674" s="115" t="s">
        <v>11</v>
      </c>
      <c r="H674" s="119">
        <v>525.1</v>
      </c>
      <c r="I674" s="120">
        <v>43818</v>
      </c>
      <c r="J674" s="118" t="s">
        <v>23</v>
      </c>
    </row>
    <row r="675" spans="1:10" ht="30" hidden="1" customHeight="1" x14ac:dyDescent="0.3">
      <c r="A675" s="115"/>
      <c r="B675" s="115"/>
      <c r="C675" s="115"/>
      <c r="D675" s="115" t="s">
        <v>562</v>
      </c>
      <c r="E675" s="115" t="s">
        <v>21</v>
      </c>
      <c r="F675" s="122" t="s">
        <v>21</v>
      </c>
      <c r="G675" s="115" t="s">
        <v>11</v>
      </c>
      <c r="H675" s="119">
        <v>525.1</v>
      </c>
      <c r="I675" s="120">
        <v>43818</v>
      </c>
      <c r="J675" s="118" t="s">
        <v>23</v>
      </c>
    </row>
    <row r="676" spans="1:10" ht="30" hidden="1" customHeight="1" x14ac:dyDescent="0.3">
      <c r="A676" s="115"/>
      <c r="B676" s="115"/>
      <c r="C676" s="115"/>
      <c r="D676" s="115" t="s">
        <v>562</v>
      </c>
      <c r="E676" s="115" t="s">
        <v>21</v>
      </c>
      <c r="F676" s="122" t="s">
        <v>21</v>
      </c>
      <c r="G676" s="115" t="s">
        <v>11</v>
      </c>
      <c r="H676" s="119">
        <v>525.1</v>
      </c>
      <c r="I676" s="120">
        <v>43818</v>
      </c>
      <c r="J676" s="118" t="s">
        <v>23</v>
      </c>
    </row>
    <row r="677" spans="1:10" ht="30" hidden="1" customHeight="1" x14ac:dyDescent="0.3">
      <c r="A677" s="115"/>
      <c r="B677" s="115"/>
      <c r="C677" s="115"/>
      <c r="D677" s="115" t="s">
        <v>562</v>
      </c>
      <c r="E677" s="115" t="s">
        <v>21</v>
      </c>
      <c r="F677" s="122" t="s">
        <v>21</v>
      </c>
      <c r="G677" s="115" t="s">
        <v>11</v>
      </c>
      <c r="H677" s="119">
        <v>525.1</v>
      </c>
      <c r="I677" s="120">
        <v>43818</v>
      </c>
      <c r="J677" s="118" t="s">
        <v>23</v>
      </c>
    </row>
    <row r="678" spans="1:10" ht="30" hidden="1" customHeight="1" x14ac:dyDescent="0.3">
      <c r="A678" s="115"/>
      <c r="B678" s="115"/>
      <c r="C678" s="115"/>
      <c r="D678" s="115" t="s">
        <v>562</v>
      </c>
      <c r="E678" s="115" t="s">
        <v>21</v>
      </c>
      <c r="F678" s="122" t="s">
        <v>21</v>
      </c>
      <c r="G678" s="115" t="s">
        <v>11</v>
      </c>
      <c r="H678" s="119">
        <v>525.1</v>
      </c>
      <c r="I678" s="120">
        <v>43818</v>
      </c>
      <c r="J678" s="118" t="s">
        <v>23</v>
      </c>
    </row>
    <row r="679" spans="1:10" ht="30" hidden="1" customHeight="1" x14ac:dyDescent="0.3">
      <c r="A679" s="115"/>
      <c r="B679" s="115"/>
      <c r="C679" s="115"/>
      <c r="D679" s="115" t="s">
        <v>562</v>
      </c>
      <c r="E679" s="115" t="s">
        <v>21</v>
      </c>
      <c r="F679" s="122" t="s">
        <v>21</v>
      </c>
      <c r="G679" s="115" t="s">
        <v>11</v>
      </c>
      <c r="H679" s="119">
        <v>525.1</v>
      </c>
      <c r="I679" s="120">
        <v>43818</v>
      </c>
      <c r="J679" s="118" t="s">
        <v>23</v>
      </c>
    </row>
    <row r="680" spans="1:10" ht="30" hidden="1" customHeight="1" x14ac:dyDescent="0.3">
      <c r="A680" s="115"/>
      <c r="B680" s="115"/>
      <c r="C680" s="115"/>
      <c r="D680" s="115" t="s">
        <v>562</v>
      </c>
      <c r="E680" s="115" t="s">
        <v>21</v>
      </c>
      <c r="F680" s="122" t="s">
        <v>21</v>
      </c>
      <c r="G680" s="115" t="s">
        <v>11</v>
      </c>
      <c r="H680" s="119">
        <v>525.1</v>
      </c>
      <c r="I680" s="120">
        <v>43818</v>
      </c>
      <c r="J680" s="118" t="s">
        <v>23</v>
      </c>
    </row>
    <row r="681" spans="1:10" ht="30" hidden="1" customHeight="1" x14ac:dyDescent="0.3">
      <c r="A681" s="115"/>
      <c r="B681" s="115"/>
      <c r="C681" s="115"/>
      <c r="D681" s="115" t="s">
        <v>562</v>
      </c>
      <c r="E681" s="115" t="s">
        <v>21</v>
      </c>
      <c r="F681" s="122" t="s">
        <v>21</v>
      </c>
      <c r="G681" s="115" t="s">
        <v>11</v>
      </c>
      <c r="H681" s="119">
        <v>525.1</v>
      </c>
      <c r="I681" s="120">
        <v>43818</v>
      </c>
      <c r="J681" s="118" t="s">
        <v>23</v>
      </c>
    </row>
    <row r="682" spans="1:10" ht="30" hidden="1" customHeight="1" x14ac:dyDescent="0.3">
      <c r="A682" s="115"/>
      <c r="B682" s="115"/>
      <c r="C682" s="115"/>
      <c r="D682" s="115" t="s">
        <v>562</v>
      </c>
      <c r="E682" s="115" t="s">
        <v>21</v>
      </c>
      <c r="F682" s="122" t="s">
        <v>21</v>
      </c>
      <c r="G682" s="115" t="s">
        <v>11</v>
      </c>
      <c r="H682" s="119">
        <v>525.1</v>
      </c>
      <c r="I682" s="120">
        <v>43818</v>
      </c>
      <c r="J682" s="118" t="s">
        <v>23</v>
      </c>
    </row>
    <row r="683" spans="1:10" ht="30" hidden="1" customHeight="1" x14ac:dyDescent="0.3">
      <c r="A683" s="115"/>
      <c r="B683" s="115"/>
      <c r="C683" s="115"/>
      <c r="D683" s="115" t="s">
        <v>562</v>
      </c>
      <c r="E683" s="115" t="s">
        <v>21</v>
      </c>
      <c r="F683" s="122" t="s">
        <v>21</v>
      </c>
      <c r="G683" s="115" t="s">
        <v>11</v>
      </c>
      <c r="H683" s="119">
        <v>525.1</v>
      </c>
      <c r="I683" s="120">
        <v>43818</v>
      </c>
      <c r="J683" s="118" t="s">
        <v>23</v>
      </c>
    </row>
    <row r="684" spans="1:10" ht="30" hidden="1" customHeight="1" x14ac:dyDescent="0.3">
      <c r="A684" s="115"/>
      <c r="B684" s="115"/>
      <c r="C684" s="115"/>
      <c r="D684" s="115" t="s">
        <v>562</v>
      </c>
      <c r="E684" s="115" t="s">
        <v>21</v>
      </c>
      <c r="F684" s="122" t="s">
        <v>21</v>
      </c>
      <c r="G684" s="115" t="s">
        <v>11</v>
      </c>
      <c r="H684" s="119">
        <v>525.1</v>
      </c>
      <c r="I684" s="120">
        <v>43818</v>
      </c>
      <c r="J684" s="118" t="s">
        <v>23</v>
      </c>
    </row>
    <row r="685" spans="1:10" ht="30" hidden="1" customHeight="1" x14ac:dyDescent="0.3">
      <c r="A685" s="115"/>
      <c r="B685" s="115"/>
      <c r="C685" s="115"/>
      <c r="D685" s="115" t="s">
        <v>562</v>
      </c>
      <c r="E685" s="115" t="s">
        <v>21</v>
      </c>
      <c r="F685" s="122" t="s">
        <v>21</v>
      </c>
      <c r="G685" s="115" t="s">
        <v>11</v>
      </c>
      <c r="H685" s="119">
        <v>525.1</v>
      </c>
      <c r="I685" s="120">
        <v>43818</v>
      </c>
      <c r="J685" s="118" t="s">
        <v>23</v>
      </c>
    </row>
    <row r="686" spans="1:10" ht="30" hidden="1" customHeight="1" x14ac:dyDescent="0.3">
      <c r="A686" s="115"/>
      <c r="B686" s="115"/>
      <c r="C686" s="115"/>
      <c r="D686" s="115" t="s">
        <v>562</v>
      </c>
      <c r="E686" s="115" t="s">
        <v>21</v>
      </c>
      <c r="F686" s="122" t="s">
        <v>21</v>
      </c>
      <c r="G686" s="115" t="s">
        <v>11</v>
      </c>
      <c r="H686" s="119">
        <v>525.1</v>
      </c>
      <c r="I686" s="120">
        <v>43818</v>
      </c>
      <c r="J686" s="118" t="s">
        <v>23</v>
      </c>
    </row>
    <row r="687" spans="1:10" ht="30" hidden="1" customHeight="1" x14ac:dyDescent="0.3">
      <c r="A687" s="115"/>
      <c r="B687" s="115"/>
      <c r="C687" s="115"/>
      <c r="D687" s="115" t="s">
        <v>562</v>
      </c>
      <c r="E687" s="115" t="s">
        <v>21</v>
      </c>
      <c r="F687" s="122" t="s">
        <v>21</v>
      </c>
      <c r="G687" s="115" t="s">
        <v>11</v>
      </c>
      <c r="H687" s="119">
        <v>525.1</v>
      </c>
      <c r="I687" s="120">
        <v>43818</v>
      </c>
      <c r="J687" s="118" t="s">
        <v>23</v>
      </c>
    </row>
    <row r="688" spans="1:10" ht="30" hidden="1" customHeight="1" x14ac:dyDescent="0.3">
      <c r="A688" s="115"/>
      <c r="B688" s="115"/>
      <c r="C688" s="115"/>
      <c r="D688" s="115" t="s">
        <v>562</v>
      </c>
      <c r="E688" s="115" t="s">
        <v>21</v>
      </c>
      <c r="F688" s="122" t="s">
        <v>21</v>
      </c>
      <c r="G688" s="115" t="s">
        <v>11</v>
      </c>
      <c r="H688" s="119">
        <v>525.1</v>
      </c>
      <c r="I688" s="120">
        <v>43818</v>
      </c>
      <c r="J688" s="118" t="s">
        <v>23</v>
      </c>
    </row>
    <row r="689" spans="1:10" ht="30" hidden="1" customHeight="1" x14ac:dyDescent="0.3">
      <c r="A689" s="115"/>
      <c r="B689" s="115"/>
      <c r="C689" s="115"/>
      <c r="D689" s="115" t="s">
        <v>562</v>
      </c>
      <c r="E689" s="115" t="s">
        <v>21</v>
      </c>
      <c r="F689" s="122" t="s">
        <v>21</v>
      </c>
      <c r="G689" s="115" t="s">
        <v>11</v>
      </c>
      <c r="H689" s="119">
        <v>525.1</v>
      </c>
      <c r="I689" s="120">
        <v>43818</v>
      </c>
      <c r="J689" s="118" t="s">
        <v>23</v>
      </c>
    </row>
    <row r="690" spans="1:10" ht="30" hidden="1" customHeight="1" x14ac:dyDescent="0.3">
      <c r="A690" s="115"/>
      <c r="B690" s="115"/>
      <c r="C690" s="115"/>
      <c r="D690" s="115" t="s">
        <v>562</v>
      </c>
      <c r="E690" s="115" t="s">
        <v>21</v>
      </c>
      <c r="F690" s="122" t="s">
        <v>21</v>
      </c>
      <c r="G690" s="115" t="s">
        <v>11</v>
      </c>
      <c r="H690" s="119">
        <v>525.1</v>
      </c>
      <c r="I690" s="120">
        <v>43818</v>
      </c>
      <c r="J690" s="118" t="s">
        <v>23</v>
      </c>
    </row>
    <row r="691" spans="1:10" ht="30" hidden="1" customHeight="1" x14ac:dyDescent="0.3">
      <c r="A691" s="115"/>
      <c r="B691" s="115"/>
      <c r="C691" s="115"/>
      <c r="D691" s="115" t="s">
        <v>562</v>
      </c>
      <c r="E691" s="115" t="s">
        <v>21</v>
      </c>
      <c r="F691" s="122" t="s">
        <v>21</v>
      </c>
      <c r="G691" s="115" t="s">
        <v>11</v>
      </c>
      <c r="H691" s="119">
        <v>525.1</v>
      </c>
      <c r="I691" s="120">
        <v>43818</v>
      </c>
      <c r="J691" s="118" t="s">
        <v>23</v>
      </c>
    </row>
    <row r="692" spans="1:10" ht="30" hidden="1" customHeight="1" x14ac:dyDescent="0.3">
      <c r="A692" s="115"/>
      <c r="B692" s="115"/>
      <c r="C692" s="115"/>
      <c r="D692" s="115" t="s">
        <v>562</v>
      </c>
      <c r="E692" s="115" t="s">
        <v>21</v>
      </c>
      <c r="F692" s="122" t="s">
        <v>21</v>
      </c>
      <c r="G692" s="115" t="s">
        <v>11</v>
      </c>
      <c r="H692" s="119">
        <v>525.1</v>
      </c>
      <c r="I692" s="120">
        <v>43818</v>
      </c>
      <c r="J692" s="118" t="s">
        <v>23</v>
      </c>
    </row>
    <row r="693" spans="1:10" ht="30" hidden="1" customHeight="1" x14ac:dyDescent="0.3">
      <c r="A693" s="115"/>
      <c r="B693" s="115"/>
      <c r="C693" s="115"/>
      <c r="D693" s="115" t="s">
        <v>562</v>
      </c>
      <c r="E693" s="115" t="s">
        <v>21</v>
      </c>
      <c r="F693" s="122" t="s">
        <v>21</v>
      </c>
      <c r="G693" s="115" t="s">
        <v>11</v>
      </c>
      <c r="H693" s="119">
        <v>525.1</v>
      </c>
      <c r="I693" s="120">
        <v>43818</v>
      </c>
      <c r="J693" s="118" t="s">
        <v>23</v>
      </c>
    </row>
    <row r="694" spans="1:10" ht="30" hidden="1" customHeight="1" x14ac:dyDescent="0.3">
      <c r="A694" s="115"/>
      <c r="B694" s="115"/>
      <c r="C694" s="115"/>
      <c r="D694" s="115" t="s">
        <v>562</v>
      </c>
      <c r="E694" s="115" t="s">
        <v>21</v>
      </c>
      <c r="F694" s="122" t="s">
        <v>21</v>
      </c>
      <c r="G694" s="115" t="s">
        <v>11</v>
      </c>
      <c r="H694" s="119">
        <v>525.1</v>
      </c>
      <c r="I694" s="120">
        <v>43818</v>
      </c>
      <c r="J694" s="118" t="s">
        <v>23</v>
      </c>
    </row>
    <row r="695" spans="1:10" ht="30" hidden="1" customHeight="1" x14ac:dyDescent="0.3">
      <c r="A695" s="115"/>
      <c r="B695" s="115"/>
      <c r="C695" s="115"/>
      <c r="D695" s="115" t="s">
        <v>562</v>
      </c>
      <c r="E695" s="115" t="s">
        <v>21</v>
      </c>
      <c r="F695" s="122" t="s">
        <v>21</v>
      </c>
      <c r="G695" s="115" t="s">
        <v>11</v>
      </c>
      <c r="H695" s="119">
        <v>525.1</v>
      </c>
      <c r="I695" s="120">
        <v>43818</v>
      </c>
      <c r="J695" s="118" t="s">
        <v>23</v>
      </c>
    </row>
    <row r="696" spans="1:10" ht="30" hidden="1" customHeight="1" x14ac:dyDescent="0.3">
      <c r="A696" s="115"/>
      <c r="B696" s="115"/>
      <c r="C696" s="115"/>
      <c r="D696" s="115" t="s">
        <v>562</v>
      </c>
      <c r="E696" s="115" t="s">
        <v>21</v>
      </c>
      <c r="F696" s="122" t="s">
        <v>21</v>
      </c>
      <c r="G696" s="115" t="s">
        <v>11</v>
      </c>
      <c r="H696" s="119">
        <v>525.1</v>
      </c>
      <c r="I696" s="120">
        <v>43818</v>
      </c>
      <c r="J696" s="118" t="s">
        <v>23</v>
      </c>
    </row>
    <row r="697" spans="1:10" ht="30" hidden="1" customHeight="1" x14ac:dyDescent="0.3">
      <c r="A697" s="115"/>
      <c r="B697" s="115"/>
      <c r="C697" s="115"/>
      <c r="D697" s="115" t="s">
        <v>562</v>
      </c>
      <c r="E697" s="115" t="s">
        <v>21</v>
      </c>
      <c r="F697" s="122" t="s">
        <v>21</v>
      </c>
      <c r="G697" s="115" t="s">
        <v>11</v>
      </c>
      <c r="H697" s="119">
        <v>525.1</v>
      </c>
      <c r="I697" s="120">
        <v>43818</v>
      </c>
      <c r="J697" s="118" t="s">
        <v>23</v>
      </c>
    </row>
    <row r="698" spans="1:10" ht="30" hidden="1" customHeight="1" x14ac:dyDescent="0.3">
      <c r="A698" s="115"/>
      <c r="B698" s="115"/>
      <c r="C698" s="115"/>
      <c r="D698" s="115" t="s">
        <v>562</v>
      </c>
      <c r="E698" s="115" t="s">
        <v>21</v>
      </c>
      <c r="F698" s="122" t="s">
        <v>21</v>
      </c>
      <c r="G698" s="115" t="s">
        <v>11</v>
      </c>
      <c r="H698" s="119">
        <v>525.1</v>
      </c>
      <c r="I698" s="120">
        <v>43818</v>
      </c>
      <c r="J698" s="118" t="s">
        <v>23</v>
      </c>
    </row>
    <row r="699" spans="1:10" ht="30" hidden="1" customHeight="1" x14ac:dyDescent="0.3">
      <c r="A699" s="115"/>
      <c r="B699" s="115"/>
      <c r="C699" s="115"/>
      <c r="D699" s="115" t="s">
        <v>562</v>
      </c>
      <c r="E699" s="115" t="s">
        <v>21</v>
      </c>
      <c r="F699" s="122" t="s">
        <v>21</v>
      </c>
      <c r="G699" s="115" t="s">
        <v>11</v>
      </c>
      <c r="H699" s="119">
        <v>525.1</v>
      </c>
      <c r="I699" s="120">
        <v>43818</v>
      </c>
      <c r="J699" s="118" t="s">
        <v>23</v>
      </c>
    </row>
    <row r="700" spans="1:10" ht="30" hidden="1" customHeight="1" x14ac:dyDescent="0.3">
      <c r="A700" s="115"/>
      <c r="B700" s="115"/>
      <c r="C700" s="115"/>
      <c r="D700" s="115" t="s">
        <v>562</v>
      </c>
      <c r="E700" s="115" t="s">
        <v>21</v>
      </c>
      <c r="F700" s="122" t="s">
        <v>21</v>
      </c>
      <c r="G700" s="115" t="s">
        <v>11</v>
      </c>
      <c r="H700" s="119">
        <v>525.1</v>
      </c>
      <c r="I700" s="120">
        <v>43818</v>
      </c>
      <c r="J700" s="118" t="s">
        <v>23</v>
      </c>
    </row>
    <row r="701" spans="1:10" ht="30" hidden="1" customHeight="1" x14ac:dyDescent="0.3">
      <c r="A701" s="115"/>
      <c r="B701" s="115"/>
      <c r="C701" s="115"/>
      <c r="D701" s="115" t="s">
        <v>562</v>
      </c>
      <c r="E701" s="115" t="s">
        <v>21</v>
      </c>
      <c r="F701" s="122" t="s">
        <v>21</v>
      </c>
      <c r="G701" s="115" t="s">
        <v>11</v>
      </c>
      <c r="H701" s="119">
        <v>525.1</v>
      </c>
      <c r="I701" s="120">
        <v>43818</v>
      </c>
      <c r="J701" s="118" t="s">
        <v>23</v>
      </c>
    </row>
    <row r="702" spans="1:10" ht="30" hidden="1" customHeight="1" x14ac:dyDescent="0.3">
      <c r="A702" s="115"/>
      <c r="B702" s="115"/>
      <c r="C702" s="115"/>
      <c r="D702" s="115" t="s">
        <v>562</v>
      </c>
      <c r="E702" s="115" t="s">
        <v>21</v>
      </c>
      <c r="F702" s="122" t="s">
        <v>21</v>
      </c>
      <c r="G702" s="115" t="s">
        <v>11</v>
      </c>
      <c r="H702" s="119">
        <v>525.1</v>
      </c>
      <c r="I702" s="120">
        <v>43818</v>
      </c>
      <c r="J702" s="118" t="s">
        <v>23</v>
      </c>
    </row>
    <row r="703" spans="1:10" ht="30" hidden="1" customHeight="1" x14ac:dyDescent="0.3">
      <c r="A703" s="115"/>
      <c r="B703" s="115"/>
      <c r="C703" s="115"/>
      <c r="D703" s="115" t="s">
        <v>562</v>
      </c>
      <c r="E703" s="115" t="s">
        <v>21</v>
      </c>
      <c r="F703" s="122" t="s">
        <v>21</v>
      </c>
      <c r="G703" s="115" t="s">
        <v>11</v>
      </c>
      <c r="H703" s="119">
        <v>525.1</v>
      </c>
      <c r="I703" s="120">
        <v>43818</v>
      </c>
      <c r="J703" s="118" t="s">
        <v>23</v>
      </c>
    </row>
    <row r="704" spans="1:10" ht="30" hidden="1" customHeight="1" x14ac:dyDescent="0.3">
      <c r="A704" s="115"/>
      <c r="B704" s="115"/>
      <c r="C704" s="115"/>
      <c r="D704" s="115" t="s">
        <v>562</v>
      </c>
      <c r="E704" s="115" t="s">
        <v>21</v>
      </c>
      <c r="F704" s="122" t="s">
        <v>21</v>
      </c>
      <c r="G704" s="115" t="s">
        <v>11</v>
      </c>
      <c r="H704" s="119">
        <v>525.1</v>
      </c>
      <c r="I704" s="120">
        <v>43818</v>
      </c>
      <c r="J704" s="118" t="s">
        <v>23</v>
      </c>
    </row>
    <row r="705" spans="1:10" ht="30" hidden="1" customHeight="1" x14ac:dyDescent="0.3">
      <c r="A705" s="115"/>
      <c r="B705" s="115"/>
      <c r="C705" s="115"/>
      <c r="D705" s="115" t="s">
        <v>562</v>
      </c>
      <c r="E705" s="115" t="s">
        <v>21</v>
      </c>
      <c r="F705" s="122" t="s">
        <v>21</v>
      </c>
      <c r="G705" s="115" t="s">
        <v>11</v>
      </c>
      <c r="H705" s="119">
        <v>525.1</v>
      </c>
      <c r="I705" s="120">
        <v>43818</v>
      </c>
      <c r="J705" s="118" t="s">
        <v>23</v>
      </c>
    </row>
    <row r="706" spans="1:10" ht="30" hidden="1" customHeight="1" x14ac:dyDescent="0.3">
      <c r="A706" s="115"/>
      <c r="B706" s="115"/>
      <c r="C706" s="115"/>
      <c r="D706" s="115" t="s">
        <v>562</v>
      </c>
      <c r="E706" s="115" t="s">
        <v>21</v>
      </c>
      <c r="F706" s="122" t="s">
        <v>21</v>
      </c>
      <c r="G706" s="115" t="s">
        <v>11</v>
      </c>
      <c r="H706" s="119">
        <v>525.1</v>
      </c>
      <c r="I706" s="120">
        <v>43818</v>
      </c>
      <c r="J706" s="118" t="s">
        <v>23</v>
      </c>
    </row>
    <row r="707" spans="1:10" ht="30" hidden="1" customHeight="1" x14ac:dyDescent="0.3">
      <c r="A707" s="115"/>
      <c r="B707" s="115"/>
      <c r="C707" s="115"/>
      <c r="D707" s="115" t="s">
        <v>562</v>
      </c>
      <c r="E707" s="115" t="s">
        <v>21</v>
      </c>
      <c r="F707" s="122" t="s">
        <v>21</v>
      </c>
      <c r="G707" s="115" t="s">
        <v>11</v>
      </c>
      <c r="H707" s="119">
        <v>525.1</v>
      </c>
      <c r="I707" s="120">
        <v>43818</v>
      </c>
      <c r="J707" s="118" t="s">
        <v>23</v>
      </c>
    </row>
    <row r="708" spans="1:10" ht="30" hidden="1" customHeight="1" x14ac:dyDescent="0.3">
      <c r="A708" s="115"/>
      <c r="B708" s="115"/>
      <c r="C708" s="115"/>
      <c r="D708" s="115" t="s">
        <v>562</v>
      </c>
      <c r="E708" s="115" t="s">
        <v>21</v>
      </c>
      <c r="F708" s="122" t="s">
        <v>21</v>
      </c>
      <c r="G708" s="115" t="s">
        <v>11</v>
      </c>
      <c r="H708" s="119">
        <v>525.1</v>
      </c>
      <c r="I708" s="120">
        <v>43818</v>
      </c>
      <c r="J708" s="118" t="s">
        <v>23</v>
      </c>
    </row>
    <row r="709" spans="1:10" ht="30" hidden="1" customHeight="1" x14ac:dyDescent="0.3">
      <c r="A709" s="115"/>
      <c r="B709" s="115"/>
      <c r="C709" s="115"/>
      <c r="D709" s="115" t="s">
        <v>562</v>
      </c>
      <c r="E709" s="115" t="s">
        <v>21</v>
      </c>
      <c r="F709" s="122" t="s">
        <v>21</v>
      </c>
      <c r="G709" s="115" t="s">
        <v>11</v>
      </c>
      <c r="H709" s="119">
        <v>525.1</v>
      </c>
      <c r="I709" s="120">
        <v>43818</v>
      </c>
      <c r="J709" s="118" t="s">
        <v>23</v>
      </c>
    </row>
    <row r="710" spans="1:10" ht="30" hidden="1" customHeight="1" x14ac:dyDescent="0.3">
      <c r="A710" s="115"/>
      <c r="B710" s="115"/>
      <c r="C710" s="115"/>
      <c r="D710" s="115" t="s">
        <v>562</v>
      </c>
      <c r="E710" s="115" t="s">
        <v>21</v>
      </c>
      <c r="F710" s="122" t="s">
        <v>21</v>
      </c>
      <c r="G710" s="115" t="s">
        <v>11</v>
      </c>
      <c r="H710" s="119">
        <v>525.1</v>
      </c>
      <c r="I710" s="120">
        <v>43818</v>
      </c>
      <c r="J710" s="118" t="s">
        <v>23</v>
      </c>
    </row>
    <row r="711" spans="1:10" ht="30" hidden="1" customHeight="1" x14ac:dyDescent="0.3">
      <c r="A711" s="115"/>
      <c r="B711" s="115"/>
      <c r="C711" s="115"/>
      <c r="D711" s="115" t="s">
        <v>562</v>
      </c>
      <c r="E711" s="115" t="s">
        <v>21</v>
      </c>
      <c r="F711" s="122" t="s">
        <v>21</v>
      </c>
      <c r="G711" s="115" t="s">
        <v>11</v>
      </c>
      <c r="H711" s="119">
        <v>525.1</v>
      </c>
      <c r="I711" s="120">
        <v>43818</v>
      </c>
      <c r="J711" s="118" t="s">
        <v>23</v>
      </c>
    </row>
    <row r="712" spans="1:10" ht="30" hidden="1" customHeight="1" x14ac:dyDescent="0.3">
      <c r="A712" s="115"/>
      <c r="B712" s="115"/>
      <c r="C712" s="115"/>
      <c r="D712" s="115" t="s">
        <v>562</v>
      </c>
      <c r="E712" s="115" t="s">
        <v>21</v>
      </c>
      <c r="F712" s="122" t="s">
        <v>21</v>
      </c>
      <c r="G712" s="115" t="s">
        <v>11</v>
      </c>
      <c r="H712" s="119">
        <v>525.1</v>
      </c>
      <c r="I712" s="120">
        <v>43818</v>
      </c>
      <c r="J712" s="118" t="s">
        <v>23</v>
      </c>
    </row>
    <row r="713" spans="1:10" ht="30" hidden="1" customHeight="1" x14ac:dyDescent="0.3">
      <c r="A713" s="115"/>
      <c r="B713" s="115"/>
      <c r="C713" s="115"/>
      <c r="D713" s="115" t="s">
        <v>562</v>
      </c>
      <c r="E713" s="115" t="s">
        <v>21</v>
      </c>
      <c r="F713" s="122" t="s">
        <v>21</v>
      </c>
      <c r="G713" s="115" t="s">
        <v>11</v>
      </c>
      <c r="H713" s="119">
        <v>525.1</v>
      </c>
      <c r="I713" s="120">
        <v>43818</v>
      </c>
      <c r="J713" s="118" t="s">
        <v>23</v>
      </c>
    </row>
    <row r="714" spans="1:10" ht="30" hidden="1" customHeight="1" x14ac:dyDescent="0.3">
      <c r="A714" s="115"/>
      <c r="B714" s="115"/>
      <c r="C714" s="115"/>
      <c r="D714" s="115" t="s">
        <v>562</v>
      </c>
      <c r="E714" s="115" t="s">
        <v>21</v>
      </c>
      <c r="F714" s="122" t="s">
        <v>21</v>
      </c>
      <c r="G714" s="115" t="s">
        <v>11</v>
      </c>
      <c r="H714" s="119">
        <v>525.1</v>
      </c>
      <c r="I714" s="120">
        <v>43818</v>
      </c>
      <c r="J714" s="118" t="s">
        <v>23</v>
      </c>
    </row>
    <row r="715" spans="1:10" ht="30" hidden="1" customHeight="1" x14ac:dyDescent="0.3">
      <c r="A715" s="115"/>
      <c r="B715" s="115"/>
      <c r="C715" s="115"/>
      <c r="D715" s="115" t="s">
        <v>562</v>
      </c>
      <c r="E715" s="115" t="s">
        <v>21</v>
      </c>
      <c r="F715" s="122" t="s">
        <v>21</v>
      </c>
      <c r="G715" s="115" t="s">
        <v>11</v>
      </c>
      <c r="H715" s="119">
        <v>525.1</v>
      </c>
      <c r="I715" s="120">
        <v>43818</v>
      </c>
      <c r="J715" s="118" t="s">
        <v>23</v>
      </c>
    </row>
    <row r="716" spans="1:10" ht="30" hidden="1" customHeight="1" x14ac:dyDescent="0.3">
      <c r="A716" s="115"/>
      <c r="B716" s="115"/>
      <c r="C716" s="115"/>
      <c r="D716" s="115" t="s">
        <v>562</v>
      </c>
      <c r="E716" s="115" t="s">
        <v>21</v>
      </c>
      <c r="F716" s="122" t="s">
        <v>21</v>
      </c>
      <c r="G716" s="115" t="s">
        <v>11</v>
      </c>
      <c r="H716" s="119">
        <v>525.1</v>
      </c>
      <c r="I716" s="120">
        <v>43818</v>
      </c>
      <c r="J716" s="118" t="s">
        <v>23</v>
      </c>
    </row>
    <row r="717" spans="1:10" ht="30" hidden="1" customHeight="1" x14ac:dyDescent="0.3">
      <c r="A717" s="115"/>
      <c r="B717" s="115"/>
      <c r="C717" s="115"/>
      <c r="D717" s="115" t="s">
        <v>562</v>
      </c>
      <c r="E717" s="115" t="s">
        <v>21</v>
      </c>
      <c r="F717" s="122" t="s">
        <v>21</v>
      </c>
      <c r="G717" s="115" t="s">
        <v>11</v>
      </c>
      <c r="H717" s="119">
        <v>525.1</v>
      </c>
      <c r="I717" s="120">
        <v>43818</v>
      </c>
      <c r="J717" s="118" t="s">
        <v>23</v>
      </c>
    </row>
    <row r="718" spans="1:10" ht="30" hidden="1" customHeight="1" x14ac:dyDescent="0.3">
      <c r="A718" s="115"/>
      <c r="B718" s="115"/>
      <c r="C718" s="115"/>
      <c r="D718" s="115" t="s">
        <v>562</v>
      </c>
      <c r="E718" s="115" t="s">
        <v>21</v>
      </c>
      <c r="F718" s="122" t="s">
        <v>21</v>
      </c>
      <c r="G718" s="115" t="s">
        <v>11</v>
      </c>
      <c r="H718" s="119">
        <v>525.1</v>
      </c>
      <c r="I718" s="120">
        <v>43818</v>
      </c>
      <c r="J718" s="118" t="s">
        <v>23</v>
      </c>
    </row>
    <row r="719" spans="1:10" ht="30" hidden="1" customHeight="1" x14ac:dyDescent="0.3">
      <c r="A719" s="115"/>
      <c r="B719" s="115"/>
      <c r="C719" s="115"/>
      <c r="D719" s="115" t="s">
        <v>562</v>
      </c>
      <c r="E719" s="115" t="s">
        <v>21</v>
      </c>
      <c r="F719" s="122" t="s">
        <v>21</v>
      </c>
      <c r="G719" s="115" t="s">
        <v>11</v>
      </c>
      <c r="H719" s="119">
        <v>525.1</v>
      </c>
      <c r="I719" s="120">
        <v>43818</v>
      </c>
      <c r="J719" s="118" t="s">
        <v>23</v>
      </c>
    </row>
    <row r="720" spans="1:10" ht="30" hidden="1" customHeight="1" x14ac:dyDescent="0.3">
      <c r="A720" s="115"/>
      <c r="B720" s="115"/>
      <c r="C720" s="115"/>
      <c r="D720" s="115" t="s">
        <v>562</v>
      </c>
      <c r="E720" s="115" t="s">
        <v>21</v>
      </c>
      <c r="F720" s="122" t="s">
        <v>21</v>
      </c>
      <c r="G720" s="115" t="s">
        <v>11</v>
      </c>
      <c r="H720" s="119">
        <v>525.1</v>
      </c>
      <c r="I720" s="120">
        <v>43818</v>
      </c>
      <c r="J720" s="118" t="s">
        <v>23</v>
      </c>
    </row>
    <row r="721" spans="1:10" ht="30" hidden="1" customHeight="1" x14ac:dyDescent="0.3">
      <c r="A721" s="115"/>
      <c r="B721" s="115"/>
      <c r="C721" s="115"/>
      <c r="D721" s="115" t="s">
        <v>562</v>
      </c>
      <c r="E721" s="115" t="s">
        <v>21</v>
      </c>
      <c r="F721" s="122" t="s">
        <v>21</v>
      </c>
      <c r="G721" s="115" t="s">
        <v>11</v>
      </c>
      <c r="H721" s="119">
        <v>525.1</v>
      </c>
      <c r="I721" s="120">
        <v>43818</v>
      </c>
      <c r="J721" s="118" t="s">
        <v>23</v>
      </c>
    </row>
    <row r="722" spans="1:10" ht="30" hidden="1" customHeight="1" x14ac:dyDescent="0.3">
      <c r="A722" s="115"/>
      <c r="B722" s="115"/>
      <c r="C722" s="115"/>
      <c r="D722" s="115" t="s">
        <v>562</v>
      </c>
      <c r="E722" s="115" t="s">
        <v>21</v>
      </c>
      <c r="F722" s="122" t="s">
        <v>21</v>
      </c>
      <c r="G722" s="115" t="s">
        <v>11</v>
      </c>
      <c r="H722" s="119">
        <v>525.1</v>
      </c>
      <c r="I722" s="120">
        <v>43818</v>
      </c>
      <c r="J722" s="118" t="s">
        <v>23</v>
      </c>
    </row>
    <row r="723" spans="1:10" ht="30" hidden="1" customHeight="1" x14ac:dyDescent="0.3">
      <c r="A723" s="115"/>
      <c r="B723" s="115"/>
      <c r="C723" s="115"/>
      <c r="D723" s="115" t="s">
        <v>562</v>
      </c>
      <c r="E723" s="115" t="s">
        <v>21</v>
      </c>
      <c r="F723" s="122" t="s">
        <v>21</v>
      </c>
      <c r="G723" s="115" t="s">
        <v>11</v>
      </c>
      <c r="H723" s="119">
        <v>525.1</v>
      </c>
      <c r="I723" s="120">
        <v>43818</v>
      </c>
      <c r="J723" s="118" t="s">
        <v>23</v>
      </c>
    </row>
    <row r="724" spans="1:10" ht="30" hidden="1" customHeight="1" x14ac:dyDescent="0.3">
      <c r="A724" s="115"/>
      <c r="B724" s="115"/>
      <c r="C724" s="115"/>
      <c r="D724" s="115" t="s">
        <v>562</v>
      </c>
      <c r="E724" s="115" t="s">
        <v>21</v>
      </c>
      <c r="F724" s="122" t="s">
        <v>21</v>
      </c>
      <c r="G724" s="115" t="s">
        <v>11</v>
      </c>
      <c r="H724" s="119">
        <v>525.1</v>
      </c>
      <c r="I724" s="120">
        <v>43818</v>
      </c>
      <c r="J724" s="118" t="s">
        <v>23</v>
      </c>
    </row>
    <row r="725" spans="1:10" ht="30" hidden="1" customHeight="1" x14ac:dyDescent="0.3">
      <c r="A725" s="115"/>
      <c r="B725" s="115"/>
      <c r="C725" s="115"/>
      <c r="D725" s="115" t="s">
        <v>562</v>
      </c>
      <c r="E725" s="115" t="s">
        <v>21</v>
      </c>
      <c r="F725" s="122" t="s">
        <v>21</v>
      </c>
      <c r="G725" s="115" t="s">
        <v>11</v>
      </c>
      <c r="H725" s="119">
        <v>525.1</v>
      </c>
      <c r="I725" s="120">
        <v>43818</v>
      </c>
      <c r="J725" s="118" t="s">
        <v>23</v>
      </c>
    </row>
    <row r="726" spans="1:10" ht="30" hidden="1" customHeight="1" x14ac:dyDescent="0.3">
      <c r="A726" s="115"/>
      <c r="B726" s="115"/>
      <c r="C726" s="115"/>
      <c r="D726" s="115" t="s">
        <v>562</v>
      </c>
      <c r="E726" s="115" t="s">
        <v>21</v>
      </c>
      <c r="F726" s="122" t="s">
        <v>21</v>
      </c>
      <c r="G726" s="115" t="s">
        <v>11</v>
      </c>
      <c r="H726" s="119">
        <v>525.1</v>
      </c>
      <c r="I726" s="120">
        <v>43818</v>
      </c>
      <c r="J726" s="118" t="s">
        <v>23</v>
      </c>
    </row>
    <row r="727" spans="1:10" ht="30" hidden="1" customHeight="1" x14ac:dyDescent="0.3">
      <c r="A727" s="115"/>
      <c r="B727" s="115"/>
      <c r="C727" s="115"/>
      <c r="D727" s="115" t="s">
        <v>562</v>
      </c>
      <c r="E727" s="115" t="s">
        <v>21</v>
      </c>
      <c r="F727" s="122" t="s">
        <v>21</v>
      </c>
      <c r="G727" s="115" t="s">
        <v>11</v>
      </c>
      <c r="H727" s="119">
        <v>525.1</v>
      </c>
      <c r="I727" s="120">
        <v>43818</v>
      </c>
      <c r="J727" s="118" t="s">
        <v>23</v>
      </c>
    </row>
    <row r="728" spans="1:10" ht="30" hidden="1" customHeight="1" x14ac:dyDescent="0.3">
      <c r="A728" s="115"/>
      <c r="B728" s="115"/>
      <c r="C728" s="115"/>
      <c r="D728" s="115" t="s">
        <v>562</v>
      </c>
      <c r="E728" s="115" t="s">
        <v>21</v>
      </c>
      <c r="F728" s="122" t="s">
        <v>21</v>
      </c>
      <c r="G728" s="115" t="s">
        <v>11</v>
      </c>
      <c r="H728" s="119">
        <v>525.1</v>
      </c>
      <c r="I728" s="120">
        <v>43818</v>
      </c>
      <c r="J728" s="118" t="s">
        <v>23</v>
      </c>
    </row>
    <row r="729" spans="1:10" ht="30" hidden="1" customHeight="1" x14ac:dyDescent="0.3">
      <c r="A729" s="115"/>
      <c r="B729" s="115"/>
      <c r="C729" s="115"/>
      <c r="D729" s="115" t="s">
        <v>562</v>
      </c>
      <c r="E729" s="115" t="s">
        <v>21</v>
      </c>
      <c r="F729" s="122" t="s">
        <v>21</v>
      </c>
      <c r="G729" s="115" t="s">
        <v>11</v>
      </c>
      <c r="H729" s="119">
        <v>525.1</v>
      </c>
      <c r="I729" s="120">
        <v>43818</v>
      </c>
      <c r="J729" s="118" t="s">
        <v>23</v>
      </c>
    </row>
    <row r="730" spans="1:10" ht="30" hidden="1" customHeight="1" x14ac:dyDescent="0.3">
      <c r="A730" s="115"/>
      <c r="B730" s="115"/>
      <c r="C730" s="115"/>
      <c r="D730" s="115" t="s">
        <v>562</v>
      </c>
      <c r="E730" s="115" t="s">
        <v>21</v>
      </c>
      <c r="F730" s="122" t="s">
        <v>21</v>
      </c>
      <c r="G730" s="115" t="s">
        <v>11</v>
      </c>
      <c r="H730" s="119">
        <v>525.1</v>
      </c>
      <c r="I730" s="120">
        <v>43818</v>
      </c>
      <c r="J730" s="118" t="s">
        <v>23</v>
      </c>
    </row>
    <row r="731" spans="1:10" ht="30" hidden="1" customHeight="1" x14ac:dyDescent="0.3">
      <c r="A731" s="115"/>
      <c r="B731" s="115"/>
      <c r="C731" s="115"/>
      <c r="D731" s="115" t="s">
        <v>562</v>
      </c>
      <c r="E731" s="115" t="s">
        <v>21</v>
      </c>
      <c r="F731" s="122" t="s">
        <v>21</v>
      </c>
      <c r="G731" s="115" t="s">
        <v>11</v>
      </c>
      <c r="H731" s="119">
        <v>525.1</v>
      </c>
      <c r="I731" s="120">
        <v>43818</v>
      </c>
      <c r="J731" s="118" t="s">
        <v>23</v>
      </c>
    </row>
    <row r="732" spans="1:10" ht="30" hidden="1" customHeight="1" x14ac:dyDescent="0.3">
      <c r="A732" s="115"/>
      <c r="B732" s="115"/>
      <c r="C732" s="115"/>
      <c r="D732" s="115" t="s">
        <v>562</v>
      </c>
      <c r="E732" s="115" t="s">
        <v>21</v>
      </c>
      <c r="F732" s="122" t="s">
        <v>21</v>
      </c>
      <c r="G732" s="115" t="s">
        <v>11</v>
      </c>
      <c r="H732" s="119">
        <v>525.1</v>
      </c>
      <c r="I732" s="120">
        <v>43818</v>
      </c>
      <c r="J732" s="118" t="s">
        <v>23</v>
      </c>
    </row>
    <row r="733" spans="1:10" ht="30" hidden="1" customHeight="1" x14ac:dyDescent="0.3">
      <c r="A733" s="115"/>
      <c r="B733" s="115"/>
      <c r="C733" s="115"/>
      <c r="D733" s="115" t="s">
        <v>562</v>
      </c>
      <c r="E733" s="115" t="s">
        <v>21</v>
      </c>
      <c r="F733" s="122" t="s">
        <v>21</v>
      </c>
      <c r="G733" s="115" t="s">
        <v>11</v>
      </c>
      <c r="H733" s="119">
        <v>525.1</v>
      </c>
      <c r="I733" s="120">
        <v>43818</v>
      </c>
      <c r="J733" s="118" t="s">
        <v>23</v>
      </c>
    </row>
    <row r="734" spans="1:10" ht="30" hidden="1" customHeight="1" x14ac:dyDescent="0.3">
      <c r="A734" s="115"/>
      <c r="B734" s="115"/>
      <c r="C734" s="115"/>
      <c r="D734" s="115" t="s">
        <v>562</v>
      </c>
      <c r="E734" s="115" t="s">
        <v>21</v>
      </c>
      <c r="F734" s="122" t="s">
        <v>21</v>
      </c>
      <c r="G734" s="115" t="s">
        <v>11</v>
      </c>
      <c r="H734" s="119">
        <v>525.1</v>
      </c>
      <c r="I734" s="120">
        <v>43818</v>
      </c>
      <c r="J734" s="118" t="s">
        <v>23</v>
      </c>
    </row>
    <row r="735" spans="1:10" ht="30" hidden="1" customHeight="1" x14ac:dyDescent="0.3">
      <c r="A735" s="115"/>
      <c r="B735" s="115"/>
      <c r="C735" s="115"/>
      <c r="D735" s="115" t="s">
        <v>562</v>
      </c>
      <c r="E735" s="115" t="s">
        <v>21</v>
      </c>
      <c r="F735" s="122" t="s">
        <v>21</v>
      </c>
      <c r="G735" s="115" t="s">
        <v>11</v>
      </c>
      <c r="H735" s="119">
        <v>525.1</v>
      </c>
      <c r="I735" s="120">
        <v>43818</v>
      </c>
      <c r="J735" s="118" t="s">
        <v>23</v>
      </c>
    </row>
    <row r="736" spans="1:10" ht="30" hidden="1" customHeight="1" x14ac:dyDescent="0.3">
      <c r="A736" s="115"/>
      <c r="B736" s="115"/>
      <c r="C736" s="115"/>
      <c r="D736" s="115" t="s">
        <v>563</v>
      </c>
      <c r="E736" s="115" t="s">
        <v>21</v>
      </c>
      <c r="F736" s="122" t="s">
        <v>21</v>
      </c>
      <c r="G736" s="115" t="s">
        <v>11</v>
      </c>
      <c r="H736" s="119">
        <v>1597</v>
      </c>
      <c r="I736" s="120">
        <v>43818</v>
      </c>
      <c r="J736" s="118" t="s">
        <v>23</v>
      </c>
    </row>
    <row r="737" spans="1:10" ht="30" hidden="1" customHeight="1" x14ac:dyDescent="0.3">
      <c r="A737" s="115"/>
      <c r="B737" s="115"/>
      <c r="C737" s="115"/>
      <c r="D737" s="115" t="s">
        <v>564</v>
      </c>
      <c r="E737" s="115" t="s">
        <v>21</v>
      </c>
      <c r="F737" s="122" t="s">
        <v>21</v>
      </c>
      <c r="G737" s="115" t="s">
        <v>11</v>
      </c>
      <c r="H737" s="119">
        <v>5985.55</v>
      </c>
      <c r="I737" s="120">
        <v>43818</v>
      </c>
      <c r="J737" s="118" t="s">
        <v>23</v>
      </c>
    </row>
    <row r="738" spans="1:10" ht="30" hidden="1" customHeight="1" x14ac:dyDescent="0.3">
      <c r="A738" s="115"/>
      <c r="B738" s="115"/>
      <c r="C738" s="115"/>
      <c r="D738" s="115" t="s">
        <v>565</v>
      </c>
      <c r="E738" s="115" t="s">
        <v>21</v>
      </c>
      <c r="F738" s="122" t="s">
        <v>21</v>
      </c>
      <c r="G738" s="115" t="s">
        <v>11</v>
      </c>
      <c r="H738" s="119">
        <v>5428</v>
      </c>
      <c r="I738" s="120">
        <v>43818</v>
      </c>
      <c r="J738" s="118" t="s">
        <v>23</v>
      </c>
    </row>
    <row r="739" spans="1:10" ht="30" hidden="1" customHeight="1" x14ac:dyDescent="0.3">
      <c r="A739" s="115"/>
      <c r="B739" s="115"/>
      <c r="C739" s="115"/>
      <c r="D739" s="115" t="s">
        <v>566</v>
      </c>
      <c r="E739" s="115" t="s">
        <v>21</v>
      </c>
      <c r="F739" s="122" t="s">
        <v>21</v>
      </c>
      <c r="G739" s="115" t="s">
        <v>11</v>
      </c>
      <c r="H739" s="119">
        <v>3835</v>
      </c>
      <c r="I739" s="120">
        <v>43818</v>
      </c>
      <c r="J739" s="118" t="s">
        <v>23</v>
      </c>
    </row>
    <row r="740" spans="1:10" ht="30" hidden="1" customHeight="1" x14ac:dyDescent="0.3">
      <c r="A740" s="115"/>
      <c r="B740" s="115"/>
      <c r="C740" s="115"/>
      <c r="D740" s="115" t="s">
        <v>567</v>
      </c>
      <c r="E740" s="115" t="s">
        <v>21</v>
      </c>
      <c r="F740" s="122" t="s">
        <v>21</v>
      </c>
      <c r="G740" s="115" t="s">
        <v>11</v>
      </c>
      <c r="H740" s="119">
        <v>10071.299999999999</v>
      </c>
      <c r="I740" s="120">
        <v>43818</v>
      </c>
      <c r="J740" s="118" t="s">
        <v>23</v>
      </c>
    </row>
    <row r="741" spans="1:10" ht="30" hidden="1" customHeight="1" x14ac:dyDescent="0.3">
      <c r="A741" s="115"/>
      <c r="B741" s="115"/>
      <c r="C741" s="115"/>
      <c r="D741" s="115" t="s">
        <v>575</v>
      </c>
      <c r="E741" s="115" t="s">
        <v>576</v>
      </c>
      <c r="F741" s="122" t="s">
        <v>21</v>
      </c>
      <c r="G741" s="115" t="s">
        <v>11</v>
      </c>
      <c r="H741" s="119">
        <v>2203.5</v>
      </c>
      <c r="I741" s="120">
        <v>43820</v>
      </c>
      <c r="J741" s="118" t="s">
        <v>577</v>
      </c>
    </row>
    <row r="742" spans="1:10" ht="30" hidden="1" customHeight="1" x14ac:dyDescent="0.3">
      <c r="A742" s="115"/>
      <c r="B742" s="115"/>
      <c r="C742" s="115"/>
      <c r="D742" s="115" t="s">
        <v>575</v>
      </c>
      <c r="E742" s="115" t="s">
        <v>576</v>
      </c>
      <c r="F742" s="122" t="s">
        <v>21</v>
      </c>
      <c r="G742" s="115" t="s">
        <v>11</v>
      </c>
      <c r="H742" s="119">
        <v>2203.5</v>
      </c>
      <c r="I742" s="120">
        <v>43820</v>
      </c>
      <c r="J742" s="118" t="s">
        <v>577</v>
      </c>
    </row>
    <row r="743" spans="1:10" ht="30" hidden="1" customHeight="1" x14ac:dyDescent="0.3">
      <c r="A743" s="115"/>
      <c r="B743" s="115"/>
      <c r="C743" s="115"/>
      <c r="D743" s="115" t="s">
        <v>555</v>
      </c>
      <c r="E743" s="115" t="s">
        <v>21</v>
      </c>
      <c r="F743" s="122" t="s">
        <v>21</v>
      </c>
      <c r="G743" s="115" t="s">
        <v>1427</v>
      </c>
      <c r="H743" s="123">
        <v>6400</v>
      </c>
      <c r="I743" s="124">
        <v>43840</v>
      </c>
      <c r="J743" s="117" t="s">
        <v>556</v>
      </c>
    </row>
    <row r="744" spans="1:10" ht="30" hidden="1" customHeight="1" x14ac:dyDescent="0.3">
      <c r="A744" s="115"/>
      <c r="B744" s="115"/>
      <c r="C744" s="115"/>
      <c r="D744" s="115" t="s">
        <v>555</v>
      </c>
      <c r="E744" s="115" t="s">
        <v>21</v>
      </c>
      <c r="F744" s="122" t="s">
        <v>21</v>
      </c>
      <c r="G744" s="115" t="s">
        <v>1427</v>
      </c>
      <c r="H744" s="119">
        <v>6400</v>
      </c>
      <c r="I744" s="120">
        <v>43840</v>
      </c>
      <c r="J744" s="118" t="s">
        <v>556</v>
      </c>
    </row>
    <row r="745" spans="1:10" ht="30" hidden="1" customHeight="1" x14ac:dyDescent="0.3">
      <c r="A745" s="115"/>
      <c r="B745" s="115"/>
      <c r="C745" s="115"/>
      <c r="D745" s="115" t="s">
        <v>555</v>
      </c>
      <c r="E745" s="115" t="s">
        <v>21</v>
      </c>
      <c r="F745" s="122" t="s">
        <v>21</v>
      </c>
      <c r="G745" s="115" t="s">
        <v>1427</v>
      </c>
      <c r="H745" s="119">
        <v>6400</v>
      </c>
      <c r="I745" s="120">
        <v>43840</v>
      </c>
      <c r="J745" s="118" t="s">
        <v>556</v>
      </c>
    </row>
    <row r="746" spans="1:10" ht="30" hidden="1" customHeight="1" x14ac:dyDescent="0.3">
      <c r="A746" s="115"/>
      <c r="B746" s="115"/>
      <c r="C746" s="115"/>
      <c r="D746" s="115" t="s">
        <v>555</v>
      </c>
      <c r="E746" s="115" t="s">
        <v>21</v>
      </c>
      <c r="F746" s="122" t="s">
        <v>21</v>
      </c>
      <c r="G746" s="115" t="s">
        <v>1427</v>
      </c>
      <c r="H746" s="119">
        <v>6400</v>
      </c>
      <c r="I746" s="120">
        <v>43840</v>
      </c>
      <c r="J746" s="118" t="s">
        <v>556</v>
      </c>
    </row>
    <row r="747" spans="1:10" ht="30" hidden="1" customHeight="1" x14ac:dyDescent="0.3">
      <c r="A747" s="115"/>
      <c r="B747" s="115"/>
      <c r="C747" s="115"/>
      <c r="D747" s="115" t="s">
        <v>555</v>
      </c>
      <c r="E747" s="115" t="s">
        <v>21</v>
      </c>
      <c r="F747" s="122" t="s">
        <v>21</v>
      </c>
      <c r="G747" s="115" t="s">
        <v>1427</v>
      </c>
      <c r="H747" s="119">
        <v>6400</v>
      </c>
      <c r="I747" s="120">
        <v>43840</v>
      </c>
      <c r="J747" s="118" t="s">
        <v>556</v>
      </c>
    </row>
    <row r="748" spans="1:10" ht="30" hidden="1" customHeight="1" x14ac:dyDescent="0.3">
      <c r="A748" s="115"/>
      <c r="B748" s="115"/>
      <c r="C748" s="115"/>
      <c r="D748" s="115" t="s">
        <v>555</v>
      </c>
      <c r="E748" s="115" t="s">
        <v>21</v>
      </c>
      <c r="F748" s="122" t="s">
        <v>21</v>
      </c>
      <c r="G748" s="115" t="s">
        <v>1427</v>
      </c>
      <c r="H748" s="119">
        <v>6400</v>
      </c>
      <c r="I748" s="120">
        <v>43840</v>
      </c>
      <c r="J748" s="118" t="s">
        <v>556</v>
      </c>
    </row>
    <row r="749" spans="1:10" ht="30" hidden="1" customHeight="1" x14ac:dyDescent="0.3">
      <c r="A749" s="115"/>
      <c r="B749" s="115"/>
      <c r="C749" s="115"/>
      <c r="D749" s="115" t="s">
        <v>555</v>
      </c>
      <c r="E749" s="115" t="s">
        <v>21</v>
      </c>
      <c r="F749" s="122" t="s">
        <v>21</v>
      </c>
      <c r="G749" s="115" t="s">
        <v>1427</v>
      </c>
      <c r="H749" s="119">
        <v>6400</v>
      </c>
      <c r="I749" s="120">
        <v>43840</v>
      </c>
      <c r="J749" s="118" t="s">
        <v>556</v>
      </c>
    </row>
    <row r="750" spans="1:10" ht="30" hidden="1" customHeight="1" x14ac:dyDescent="0.3">
      <c r="A750" s="115"/>
      <c r="B750" s="115"/>
      <c r="C750" s="115"/>
      <c r="D750" s="115" t="s">
        <v>555</v>
      </c>
      <c r="E750" s="115" t="s">
        <v>21</v>
      </c>
      <c r="F750" s="122" t="s">
        <v>21</v>
      </c>
      <c r="G750" s="115" t="s">
        <v>1427</v>
      </c>
      <c r="H750" s="119">
        <v>6400</v>
      </c>
      <c r="I750" s="120">
        <v>43840</v>
      </c>
      <c r="J750" s="118" t="s">
        <v>556</v>
      </c>
    </row>
    <row r="751" spans="1:10" ht="30" hidden="1" customHeight="1" x14ac:dyDescent="0.3">
      <c r="A751" s="115"/>
      <c r="B751" s="115"/>
      <c r="C751" s="115"/>
      <c r="D751" s="115" t="s">
        <v>555</v>
      </c>
      <c r="E751" s="115" t="s">
        <v>21</v>
      </c>
      <c r="F751" s="122" t="s">
        <v>21</v>
      </c>
      <c r="G751" s="115" t="s">
        <v>1427</v>
      </c>
      <c r="H751" s="119">
        <v>6400</v>
      </c>
      <c r="I751" s="120">
        <v>43840</v>
      </c>
      <c r="J751" s="118" t="s">
        <v>556</v>
      </c>
    </row>
    <row r="752" spans="1:10" ht="30" hidden="1" customHeight="1" x14ac:dyDescent="0.3">
      <c r="A752" s="115"/>
      <c r="B752" s="115"/>
      <c r="C752" s="115"/>
      <c r="D752" s="115" t="s">
        <v>555</v>
      </c>
      <c r="E752" s="115" t="s">
        <v>21</v>
      </c>
      <c r="F752" s="122" t="s">
        <v>21</v>
      </c>
      <c r="G752" s="115" t="s">
        <v>1427</v>
      </c>
      <c r="H752" s="119">
        <v>6400</v>
      </c>
      <c r="I752" s="120">
        <v>43840</v>
      </c>
      <c r="J752" s="118" t="s">
        <v>556</v>
      </c>
    </row>
    <row r="753" spans="1:10" ht="30" hidden="1" customHeight="1" x14ac:dyDescent="0.3">
      <c r="A753" s="115"/>
      <c r="B753" s="115"/>
      <c r="C753" s="115"/>
      <c r="D753" s="115" t="s">
        <v>555</v>
      </c>
      <c r="E753" s="115" t="s">
        <v>21</v>
      </c>
      <c r="F753" s="122" t="s">
        <v>21</v>
      </c>
      <c r="G753" s="115" t="s">
        <v>1427</v>
      </c>
      <c r="H753" s="119">
        <v>6400</v>
      </c>
      <c r="I753" s="120">
        <v>43840</v>
      </c>
      <c r="J753" s="118" t="s">
        <v>556</v>
      </c>
    </row>
    <row r="754" spans="1:10" ht="30" hidden="1" customHeight="1" x14ac:dyDescent="0.3">
      <c r="A754" s="115"/>
      <c r="B754" s="115"/>
      <c r="C754" s="115"/>
      <c r="D754" s="115" t="s">
        <v>555</v>
      </c>
      <c r="E754" s="115" t="s">
        <v>21</v>
      </c>
      <c r="F754" s="122" t="s">
        <v>21</v>
      </c>
      <c r="G754" s="115" t="s">
        <v>1427</v>
      </c>
      <c r="H754" s="119">
        <v>6400</v>
      </c>
      <c r="I754" s="120">
        <v>43840</v>
      </c>
      <c r="J754" s="118" t="s">
        <v>556</v>
      </c>
    </row>
    <row r="755" spans="1:10" ht="30" hidden="1" customHeight="1" x14ac:dyDescent="0.3">
      <c r="A755" s="115"/>
      <c r="B755" s="115"/>
      <c r="C755" s="115"/>
      <c r="D755" s="115" t="s">
        <v>555</v>
      </c>
      <c r="E755" s="115" t="s">
        <v>21</v>
      </c>
      <c r="F755" s="122" t="s">
        <v>21</v>
      </c>
      <c r="G755" s="115" t="s">
        <v>1427</v>
      </c>
      <c r="H755" s="119">
        <v>6400</v>
      </c>
      <c r="I755" s="120">
        <v>43840</v>
      </c>
      <c r="J755" s="118" t="s">
        <v>556</v>
      </c>
    </row>
    <row r="756" spans="1:10" ht="30" hidden="1" customHeight="1" x14ac:dyDescent="0.3">
      <c r="A756" s="115"/>
      <c r="B756" s="115"/>
      <c r="C756" s="115"/>
      <c r="D756" s="115" t="s">
        <v>555</v>
      </c>
      <c r="E756" s="115" t="s">
        <v>21</v>
      </c>
      <c r="F756" s="122" t="s">
        <v>21</v>
      </c>
      <c r="G756" s="115" t="s">
        <v>1427</v>
      </c>
      <c r="H756" s="119">
        <v>6400</v>
      </c>
      <c r="I756" s="120">
        <v>43840</v>
      </c>
      <c r="J756" s="118" t="s">
        <v>556</v>
      </c>
    </row>
    <row r="757" spans="1:10" ht="30" hidden="1" customHeight="1" x14ac:dyDescent="0.3">
      <c r="A757" s="115"/>
      <c r="B757" s="115"/>
      <c r="C757" s="115"/>
      <c r="D757" s="115" t="s">
        <v>555</v>
      </c>
      <c r="E757" s="115" t="s">
        <v>21</v>
      </c>
      <c r="F757" s="122" t="s">
        <v>21</v>
      </c>
      <c r="G757" s="115" t="s">
        <v>1427</v>
      </c>
      <c r="H757" s="119">
        <v>6400</v>
      </c>
      <c r="I757" s="120">
        <v>43840</v>
      </c>
      <c r="J757" s="118" t="s">
        <v>556</v>
      </c>
    </row>
    <row r="758" spans="1:10" ht="30" hidden="1" customHeight="1" x14ac:dyDescent="0.3">
      <c r="A758" s="115"/>
      <c r="B758" s="115"/>
      <c r="C758" s="115"/>
      <c r="D758" s="115" t="s">
        <v>555</v>
      </c>
      <c r="E758" s="115" t="s">
        <v>21</v>
      </c>
      <c r="F758" s="122" t="s">
        <v>21</v>
      </c>
      <c r="G758" s="115" t="s">
        <v>1427</v>
      </c>
      <c r="H758" s="119">
        <v>6400</v>
      </c>
      <c r="I758" s="120">
        <v>43840</v>
      </c>
      <c r="J758" s="118" t="s">
        <v>556</v>
      </c>
    </row>
    <row r="759" spans="1:10" ht="30" hidden="1" customHeight="1" x14ac:dyDescent="0.3">
      <c r="A759" s="115">
        <v>5601</v>
      </c>
      <c r="B759" s="115">
        <v>1</v>
      </c>
      <c r="C759" s="115" t="s">
        <v>21</v>
      </c>
      <c r="D759" s="115" t="s">
        <v>1261</v>
      </c>
      <c r="E759" s="115" t="s">
        <v>1462</v>
      </c>
      <c r="F759" s="115" t="s">
        <v>1463</v>
      </c>
      <c r="G759" s="115" t="s">
        <v>1427</v>
      </c>
      <c r="H759" s="125">
        <v>5457.5</v>
      </c>
      <c r="I759" s="124">
        <v>44085</v>
      </c>
      <c r="J759" s="117" t="s">
        <v>551</v>
      </c>
    </row>
    <row r="760" spans="1:10" ht="30" hidden="1" customHeight="1" x14ac:dyDescent="0.3">
      <c r="A760" s="115">
        <v>5602</v>
      </c>
      <c r="B760" s="115">
        <v>1</v>
      </c>
      <c r="C760" s="115" t="s">
        <v>21</v>
      </c>
      <c r="D760" s="115" t="s">
        <v>1261</v>
      </c>
      <c r="E760" s="115" t="s">
        <v>1462</v>
      </c>
      <c r="F760" s="115" t="s">
        <v>1463</v>
      </c>
      <c r="G760" s="115" t="s">
        <v>1427</v>
      </c>
      <c r="H760" s="125">
        <v>5457.5</v>
      </c>
      <c r="I760" s="124">
        <v>44085</v>
      </c>
      <c r="J760" s="117" t="s">
        <v>551</v>
      </c>
    </row>
    <row r="761" spans="1:10" s="126" customFormat="1" ht="30" hidden="1" customHeight="1" x14ac:dyDescent="0.3">
      <c r="A761" s="115">
        <v>5603</v>
      </c>
      <c r="B761" s="115">
        <v>1</v>
      </c>
      <c r="C761" s="115" t="s">
        <v>21</v>
      </c>
      <c r="D761" s="115" t="s">
        <v>1261</v>
      </c>
      <c r="E761" s="115" t="s">
        <v>1462</v>
      </c>
      <c r="F761" s="115" t="s">
        <v>1463</v>
      </c>
      <c r="G761" s="115" t="s">
        <v>1427</v>
      </c>
      <c r="H761" s="125">
        <v>5457.5</v>
      </c>
      <c r="I761" s="124">
        <v>44085</v>
      </c>
      <c r="J761" s="117" t="s">
        <v>551</v>
      </c>
    </row>
    <row r="762" spans="1:10" s="126" customFormat="1" ht="30" hidden="1" customHeight="1" x14ac:dyDescent="0.3">
      <c r="A762" s="115">
        <v>5604</v>
      </c>
      <c r="B762" s="115">
        <v>1</v>
      </c>
      <c r="C762" s="115" t="s">
        <v>21</v>
      </c>
      <c r="D762" s="115" t="s">
        <v>1261</v>
      </c>
      <c r="E762" s="115" t="s">
        <v>1462</v>
      </c>
      <c r="F762" s="115" t="s">
        <v>1463</v>
      </c>
      <c r="G762" s="115" t="s">
        <v>1427</v>
      </c>
      <c r="H762" s="125">
        <v>5457.5</v>
      </c>
      <c r="I762" s="124">
        <v>44085</v>
      </c>
      <c r="J762" s="117" t="s">
        <v>551</v>
      </c>
    </row>
    <row r="763" spans="1:10" s="126" customFormat="1" ht="30" hidden="1" customHeight="1" x14ac:dyDescent="0.3">
      <c r="A763" s="115">
        <v>5605</v>
      </c>
      <c r="B763" s="115">
        <v>1</v>
      </c>
      <c r="C763" s="115" t="s">
        <v>21</v>
      </c>
      <c r="D763" s="115" t="s">
        <v>1261</v>
      </c>
      <c r="E763" s="115" t="s">
        <v>1462</v>
      </c>
      <c r="F763" s="115" t="s">
        <v>1463</v>
      </c>
      <c r="G763" s="115" t="s">
        <v>1427</v>
      </c>
      <c r="H763" s="125">
        <v>5457.5</v>
      </c>
      <c r="I763" s="124">
        <v>44085</v>
      </c>
      <c r="J763" s="117" t="s">
        <v>551</v>
      </c>
    </row>
    <row r="764" spans="1:10" s="126" customFormat="1" ht="30" hidden="1" customHeight="1" x14ac:dyDescent="0.3">
      <c r="A764" s="115">
        <v>5606</v>
      </c>
      <c r="B764" s="115">
        <v>1</v>
      </c>
      <c r="C764" s="115" t="s">
        <v>21</v>
      </c>
      <c r="D764" s="115" t="s">
        <v>1261</v>
      </c>
      <c r="E764" s="115" t="s">
        <v>1462</v>
      </c>
      <c r="F764" s="115" t="s">
        <v>1463</v>
      </c>
      <c r="G764" s="115" t="s">
        <v>1427</v>
      </c>
      <c r="H764" s="125">
        <v>5457.5</v>
      </c>
      <c r="I764" s="124">
        <v>44085</v>
      </c>
      <c r="J764" s="117" t="s">
        <v>551</v>
      </c>
    </row>
    <row r="765" spans="1:10" ht="30" hidden="1" customHeight="1" x14ac:dyDescent="0.3">
      <c r="A765" s="115">
        <v>5674</v>
      </c>
      <c r="B765" s="115">
        <v>1</v>
      </c>
      <c r="C765" s="115" t="s">
        <v>21</v>
      </c>
      <c r="D765" s="115" t="s">
        <v>1262</v>
      </c>
      <c r="E765" s="115" t="s">
        <v>1404</v>
      </c>
      <c r="F765" s="115" t="s">
        <v>1432</v>
      </c>
      <c r="G765" s="115" t="s">
        <v>1427</v>
      </c>
      <c r="H765" s="127">
        <f>(12980)*ListaDeInventario34[[#This Row],[CANTIDAD]]</f>
        <v>12980</v>
      </c>
      <c r="I765" s="124">
        <v>44265</v>
      </c>
      <c r="J765" s="117" t="s">
        <v>1265</v>
      </c>
    </row>
    <row r="766" spans="1:10" ht="30" hidden="1" customHeight="1" x14ac:dyDescent="0.3">
      <c r="A766" s="115">
        <v>5675</v>
      </c>
      <c r="B766" s="115">
        <v>1</v>
      </c>
      <c r="C766" s="115" t="s">
        <v>21</v>
      </c>
      <c r="D766" s="115" t="s">
        <v>1262</v>
      </c>
      <c r="E766" s="115" t="s">
        <v>1404</v>
      </c>
      <c r="F766" s="115" t="s">
        <v>1432</v>
      </c>
      <c r="G766" s="115" t="s">
        <v>1427</v>
      </c>
      <c r="H766" s="127">
        <f>(12980)*ListaDeInventario34[[#This Row],[CANTIDAD]]</f>
        <v>12980</v>
      </c>
      <c r="I766" s="124">
        <v>44265</v>
      </c>
      <c r="J766" s="117" t="s">
        <v>1265</v>
      </c>
    </row>
    <row r="767" spans="1:10" ht="30" hidden="1" customHeight="1" x14ac:dyDescent="0.3">
      <c r="A767" s="115">
        <v>5676</v>
      </c>
      <c r="B767" s="115">
        <v>1</v>
      </c>
      <c r="C767" s="115" t="s">
        <v>21</v>
      </c>
      <c r="D767" s="115" t="s">
        <v>1262</v>
      </c>
      <c r="E767" s="115" t="s">
        <v>1404</v>
      </c>
      <c r="F767" s="115" t="s">
        <v>1432</v>
      </c>
      <c r="G767" s="115" t="s">
        <v>1427</v>
      </c>
      <c r="H767" s="127">
        <f>(12980)*ListaDeInventario34[[#This Row],[CANTIDAD]]</f>
        <v>12980</v>
      </c>
      <c r="I767" s="124">
        <v>44265</v>
      </c>
      <c r="J767" s="117" t="s">
        <v>1265</v>
      </c>
    </row>
    <row r="768" spans="1:10" ht="30" hidden="1" customHeight="1" x14ac:dyDescent="0.3">
      <c r="A768" s="115">
        <v>5677</v>
      </c>
      <c r="B768" s="115">
        <v>1</v>
      </c>
      <c r="C768" s="115" t="s">
        <v>21</v>
      </c>
      <c r="D768" s="115" t="s">
        <v>1262</v>
      </c>
      <c r="E768" s="115" t="s">
        <v>1404</v>
      </c>
      <c r="F768" s="115" t="s">
        <v>1432</v>
      </c>
      <c r="G768" s="115" t="s">
        <v>1427</v>
      </c>
      <c r="H768" s="127">
        <f>(12980)*ListaDeInventario34[[#This Row],[CANTIDAD]]</f>
        <v>12980</v>
      </c>
      <c r="I768" s="124">
        <v>44265</v>
      </c>
      <c r="J768" s="117" t="s">
        <v>1265</v>
      </c>
    </row>
    <row r="769" spans="1:10" ht="30" hidden="1" customHeight="1" x14ac:dyDescent="0.3">
      <c r="A769" s="115">
        <v>5678</v>
      </c>
      <c r="B769" s="115">
        <v>1</v>
      </c>
      <c r="C769" s="115" t="s">
        <v>21</v>
      </c>
      <c r="D769" s="115" t="s">
        <v>1262</v>
      </c>
      <c r="E769" s="115" t="s">
        <v>1404</v>
      </c>
      <c r="F769" s="115" t="s">
        <v>1432</v>
      </c>
      <c r="G769" s="115" t="s">
        <v>1427</v>
      </c>
      <c r="H769" s="127">
        <f>(12980)*ListaDeInventario34[[#This Row],[CANTIDAD]]</f>
        <v>12980</v>
      </c>
      <c r="I769" s="124">
        <v>44265</v>
      </c>
      <c r="J769" s="117" t="s">
        <v>1265</v>
      </c>
    </row>
    <row r="770" spans="1:10" ht="30" hidden="1" customHeight="1" x14ac:dyDescent="0.3">
      <c r="A770" s="115">
        <v>5679</v>
      </c>
      <c r="B770" s="115">
        <v>1</v>
      </c>
      <c r="C770" s="115" t="s">
        <v>21</v>
      </c>
      <c r="D770" s="115" t="s">
        <v>1262</v>
      </c>
      <c r="E770" s="115" t="s">
        <v>1404</v>
      </c>
      <c r="F770" s="115" t="s">
        <v>1432</v>
      </c>
      <c r="G770" s="115" t="s">
        <v>1427</v>
      </c>
      <c r="H770" s="127">
        <f>(12980)*ListaDeInventario34[[#This Row],[CANTIDAD]]</f>
        <v>12980</v>
      </c>
      <c r="I770" s="124">
        <v>44265</v>
      </c>
      <c r="J770" s="117" t="s">
        <v>1265</v>
      </c>
    </row>
    <row r="771" spans="1:10" ht="30" hidden="1" customHeight="1" x14ac:dyDescent="0.3">
      <c r="A771" s="115">
        <v>5680</v>
      </c>
      <c r="B771" s="115">
        <v>1</v>
      </c>
      <c r="C771" s="115" t="s">
        <v>21</v>
      </c>
      <c r="D771" s="115" t="s">
        <v>1262</v>
      </c>
      <c r="E771" s="115" t="s">
        <v>1404</v>
      </c>
      <c r="F771" s="115" t="s">
        <v>1432</v>
      </c>
      <c r="G771" s="115" t="s">
        <v>1427</v>
      </c>
      <c r="H771" s="127">
        <f>(12980)*ListaDeInventario34[[#This Row],[CANTIDAD]]</f>
        <v>12980</v>
      </c>
      <c r="I771" s="124">
        <v>44265</v>
      </c>
      <c r="J771" s="117" t="s">
        <v>1265</v>
      </c>
    </row>
    <row r="772" spans="1:10" ht="30" hidden="1" customHeight="1" x14ac:dyDescent="0.3">
      <c r="A772" s="115">
        <v>5681</v>
      </c>
      <c r="B772" s="115">
        <v>1</v>
      </c>
      <c r="C772" s="115" t="s">
        <v>21</v>
      </c>
      <c r="D772" s="115" t="s">
        <v>1262</v>
      </c>
      <c r="E772" s="115" t="s">
        <v>1404</v>
      </c>
      <c r="F772" s="115" t="s">
        <v>1432</v>
      </c>
      <c r="G772" s="115" t="s">
        <v>1427</v>
      </c>
      <c r="H772" s="127">
        <f>(12980)*ListaDeInventario34[[#This Row],[CANTIDAD]]</f>
        <v>12980</v>
      </c>
      <c r="I772" s="124">
        <v>44265</v>
      </c>
      <c r="J772" s="117" t="s">
        <v>1265</v>
      </c>
    </row>
    <row r="773" spans="1:10" ht="30" hidden="1" customHeight="1" x14ac:dyDescent="0.3">
      <c r="A773" s="115">
        <v>5682</v>
      </c>
      <c r="B773" s="115">
        <v>1</v>
      </c>
      <c r="C773" s="115" t="s">
        <v>21</v>
      </c>
      <c r="D773" s="115" t="s">
        <v>1085</v>
      </c>
      <c r="E773" s="115" t="s">
        <v>1432</v>
      </c>
      <c r="F773" s="115" t="s">
        <v>1432</v>
      </c>
      <c r="G773" s="115" t="s">
        <v>1427</v>
      </c>
      <c r="H773" s="127">
        <f>(30016)*ListaDeInventario34[[#This Row],[CANTIDAD]]</f>
        <v>30016</v>
      </c>
      <c r="I773" s="124">
        <v>44265</v>
      </c>
      <c r="J773" s="117" t="s">
        <v>1265</v>
      </c>
    </row>
    <row r="774" spans="1:10" ht="30" hidden="1" customHeight="1" x14ac:dyDescent="0.3">
      <c r="A774" s="115">
        <v>5683</v>
      </c>
      <c r="B774" s="115">
        <v>1</v>
      </c>
      <c r="C774" s="115" t="s">
        <v>21</v>
      </c>
      <c r="D774" s="115" t="s">
        <v>1085</v>
      </c>
      <c r="E774" s="115" t="s">
        <v>1432</v>
      </c>
      <c r="F774" s="115" t="s">
        <v>1432</v>
      </c>
      <c r="G774" s="115" t="s">
        <v>1427</v>
      </c>
      <c r="H774" s="127">
        <f>(30016)*ListaDeInventario34[[#This Row],[CANTIDAD]]</f>
        <v>30016</v>
      </c>
      <c r="I774" s="124">
        <v>44265</v>
      </c>
      <c r="J774" s="117" t="s">
        <v>1265</v>
      </c>
    </row>
    <row r="775" spans="1:10" ht="30" hidden="1" customHeight="1" x14ac:dyDescent="0.3">
      <c r="A775" s="115">
        <v>5684</v>
      </c>
      <c r="B775" s="115">
        <v>1</v>
      </c>
      <c r="C775" s="115" t="s">
        <v>21</v>
      </c>
      <c r="D775" s="115" t="s">
        <v>1086</v>
      </c>
      <c r="E775" s="115" t="s">
        <v>1432</v>
      </c>
      <c r="F775" s="115" t="s">
        <v>1432</v>
      </c>
      <c r="G775" s="115" t="s">
        <v>1427</v>
      </c>
      <c r="H775" s="127">
        <f>(69499.73)*ListaDeInventario34[[#This Row],[CANTIDAD]]</f>
        <v>69499.73</v>
      </c>
      <c r="I775" s="124">
        <v>44265</v>
      </c>
      <c r="J775" s="117" t="s">
        <v>1265</v>
      </c>
    </row>
    <row r="776" spans="1:10" ht="30" hidden="1" customHeight="1" x14ac:dyDescent="0.3">
      <c r="A776" s="115">
        <v>5685</v>
      </c>
      <c r="B776" s="115">
        <v>1</v>
      </c>
      <c r="C776" s="115" t="s">
        <v>21</v>
      </c>
      <c r="D776" s="115" t="s">
        <v>1263</v>
      </c>
      <c r="E776" s="115" t="s">
        <v>1432</v>
      </c>
      <c r="F776" s="115" t="s">
        <v>1432</v>
      </c>
      <c r="G776" s="115" t="s">
        <v>1427</v>
      </c>
      <c r="H776" s="127">
        <f>(49644)*ListaDeInventario34[[#This Row],[CANTIDAD]]</f>
        <v>49644</v>
      </c>
      <c r="I776" s="124">
        <v>44265</v>
      </c>
      <c r="J776" s="117" t="s">
        <v>1265</v>
      </c>
    </row>
    <row r="777" spans="1:10" ht="30" hidden="1" customHeight="1" x14ac:dyDescent="0.3">
      <c r="A777" s="115">
        <v>5686</v>
      </c>
      <c r="B777" s="115">
        <v>1</v>
      </c>
      <c r="C777" s="115" t="s">
        <v>21</v>
      </c>
      <c r="D777" s="115" t="s">
        <v>1396</v>
      </c>
      <c r="E777" s="115" t="s">
        <v>1432</v>
      </c>
      <c r="F777" s="115" t="s">
        <v>1432</v>
      </c>
      <c r="G777" s="115" t="s">
        <v>1427</v>
      </c>
      <c r="H777" s="127">
        <f>(13929.99)*ListaDeInventario34[[#This Row],[CANTIDAD]]</f>
        <v>13929.99</v>
      </c>
      <c r="I777" s="124">
        <v>44265</v>
      </c>
      <c r="J777" s="117" t="s">
        <v>1265</v>
      </c>
    </row>
    <row r="778" spans="1:10" ht="30" hidden="1" customHeight="1" x14ac:dyDescent="0.3">
      <c r="A778" s="115">
        <v>5687</v>
      </c>
      <c r="B778" s="115">
        <v>1</v>
      </c>
      <c r="C778" s="115" t="s">
        <v>21</v>
      </c>
      <c r="D778" s="115" t="s">
        <v>1396</v>
      </c>
      <c r="E778" s="115" t="s">
        <v>1432</v>
      </c>
      <c r="F778" s="115" t="s">
        <v>1432</v>
      </c>
      <c r="G778" s="115" t="s">
        <v>1427</v>
      </c>
      <c r="H778" s="127">
        <f>(13929.99)*ListaDeInventario34[[#This Row],[CANTIDAD]]</f>
        <v>13929.99</v>
      </c>
      <c r="I778" s="124">
        <v>44265</v>
      </c>
      <c r="J778" s="117" t="s">
        <v>1265</v>
      </c>
    </row>
    <row r="779" spans="1:10" ht="30" hidden="1" customHeight="1" x14ac:dyDescent="0.3">
      <c r="A779" s="115">
        <v>5688</v>
      </c>
      <c r="B779" s="115">
        <v>1</v>
      </c>
      <c r="C779" s="115" t="s">
        <v>21</v>
      </c>
      <c r="D779" s="115" t="s">
        <v>1087</v>
      </c>
      <c r="E779" s="115" t="s">
        <v>1432</v>
      </c>
      <c r="F779" s="115" t="s">
        <v>1432</v>
      </c>
      <c r="G779" s="115" t="s">
        <v>1427</v>
      </c>
      <c r="H779" s="127">
        <f>(117372.24)*ListaDeInventario34[[#This Row],[CANTIDAD]]</f>
        <v>117372.24</v>
      </c>
      <c r="I779" s="124">
        <v>44265</v>
      </c>
      <c r="J779" s="117" t="s">
        <v>1265</v>
      </c>
    </row>
    <row r="780" spans="1:10" ht="30" hidden="1" customHeight="1" x14ac:dyDescent="0.3">
      <c r="A780" s="115" t="s">
        <v>1399</v>
      </c>
      <c r="B780" s="115">
        <v>60</v>
      </c>
      <c r="C780" s="115" t="s">
        <v>21</v>
      </c>
      <c r="D780" s="115" t="s">
        <v>1397</v>
      </c>
      <c r="E780" s="115" t="s">
        <v>1432</v>
      </c>
      <c r="F780" s="115" t="s">
        <v>1432</v>
      </c>
      <c r="G780" s="115" t="s">
        <v>1427</v>
      </c>
      <c r="H780" s="128">
        <f>(5900)*ListaDeInventario34[[#This Row],[CANTIDAD]]</f>
        <v>354000</v>
      </c>
      <c r="I780" s="124">
        <v>44265</v>
      </c>
      <c r="J780" s="117" t="s">
        <v>1398</v>
      </c>
    </row>
    <row r="781" spans="1:10" ht="30" hidden="1" customHeight="1" x14ac:dyDescent="0.3">
      <c r="A781" s="115" t="s">
        <v>1401</v>
      </c>
      <c r="B781" s="115">
        <v>5</v>
      </c>
      <c r="C781" s="115" t="s">
        <v>21</v>
      </c>
      <c r="D781" s="115" t="s">
        <v>1400</v>
      </c>
      <c r="E781" s="115" t="s">
        <v>1432</v>
      </c>
      <c r="F781" s="115" t="s">
        <v>1432</v>
      </c>
      <c r="G781" s="115" t="s">
        <v>1427</v>
      </c>
      <c r="H781" s="128">
        <f>(24080)*ListaDeInventario34[[#This Row],[CANTIDAD]]</f>
        <v>120400</v>
      </c>
      <c r="I781" s="124">
        <v>44265</v>
      </c>
      <c r="J781" s="117" t="s">
        <v>1398</v>
      </c>
    </row>
    <row r="782" spans="1:10" ht="30" hidden="1" customHeight="1" x14ac:dyDescent="0.3">
      <c r="A782" s="115">
        <v>5754</v>
      </c>
      <c r="B782" s="115">
        <v>1</v>
      </c>
      <c r="C782" s="115" t="s">
        <v>21</v>
      </c>
      <c r="D782" s="115" t="s">
        <v>1088</v>
      </c>
      <c r="E782" s="115" t="s">
        <v>1432</v>
      </c>
      <c r="F782" s="115" t="s">
        <v>1432</v>
      </c>
      <c r="G782" s="115" t="s">
        <v>1427</v>
      </c>
      <c r="H782" s="128">
        <f>(46045.99)*ListaDeInventario34[[#This Row],[CANTIDAD]]</f>
        <v>46045.99</v>
      </c>
      <c r="I782" s="124">
        <v>44265</v>
      </c>
      <c r="J782" s="117" t="s">
        <v>1398</v>
      </c>
    </row>
    <row r="783" spans="1:10" ht="30" hidden="1" customHeight="1" x14ac:dyDescent="0.3">
      <c r="A783" s="115">
        <v>5755</v>
      </c>
      <c r="B783" s="115">
        <v>1</v>
      </c>
      <c r="C783" s="115" t="s">
        <v>21</v>
      </c>
      <c r="D783" s="115" t="s">
        <v>1089</v>
      </c>
      <c r="E783" s="115" t="s">
        <v>1432</v>
      </c>
      <c r="F783" s="115" t="s">
        <v>1432</v>
      </c>
      <c r="G783" s="115" t="s">
        <v>1427</v>
      </c>
      <c r="H783" s="128">
        <f>(49644)*ListaDeInventario34[[#This Row],[CANTIDAD]]</f>
        <v>49644</v>
      </c>
      <c r="I783" s="124">
        <v>44265</v>
      </c>
      <c r="J783" s="117" t="s">
        <v>1398</v>
      </c>
    </row>
    <row r="784" spans="1:10" ht="30" hidden="1" customHeight="1" x14ac:dyDescent="0.3">
      <c r="A784" s="115" t="s">
        <v>1402</v>
      </c>
      <c r="B784" s="115">
        <v>4</v>
      </c>
      <c r="C784" s="115" t="s">
        <v>21</v>
      </c>
      <c r="D784" s="115" t="s">
        <v>1403</v>
      </c>
      <c r="E784" s="115" t="s">
        <v>1432</v>
      </c>
      <c r="F784" s="115" t="s">
        <v>1432</v>
      </c>
      <c r="G784" s="115" t="s">
        <v>1427</v>
      </c>
      <c r="H784" s="128">
        <f>(49644)*ListaDeInventario34[[#This Row],[CANTIDAD]]</f>
        <v>198576</v>
      </c>
      <c r="I784" s="124">
        <v>44265</v>
      </c>
      <c r="J784" s="117" t="s">
        <v>1265</v>
      </c>
    </row>
    <row r="785" spans="1:10" ht="30" hidden="1" customHeight="1" x14ac:dyDescent="0.3">
      <c r="A785" s="115">
        <v>5760</v>
      </c>
      <c r="B785" s="115">
        <v>1</v>
      </c>
      <c r="C785" s="115" t="s">
        <v>21</v>
      </c>
      <c r="D785" s="115" t="s">
        <v>1262</v>
      </c>
      <c r="E785" s="115" t="s">
        <v>1432</v>
      </c>
      <c r="F785" s="115" t="s">
        <v>1432</v>
      </c>
      <c r="G785" s="115" t="s">
        <v>1427</v>
      </c>
      <c r="H785" s="127">
        <f>(21728)*ListaDeInventario34[[#This Row],[CANTIDAD]]</f>
        <v>21728</v>
      </c>
      <c r="I785" s="124">
        <v>44265</v>
      </c>
      <c r="J785" s="117" t="s">
        <v>1265</v>
      </c>
    </row>
    <row r="786" spans="1:10" ht="30" hidden="1" customHeight="1" x14ac:dyDescent="0.3">
      <c r="A786" s="115">
        <v>5761</v>
      </c>
      <c r="B786" s="115">
        <v>1</v>
      </c>
      <c r="C786" s="115" t="s">
        <v>21</v>
      </c>
      <c r="D786" s="115" t="s">
        <v>1085</v>
      </c>
      <c r="E786" s="115" t="s">
        <v>1432</v>
      </c>
      <c r="F786" s="115" t="s">
        <v>1432</v>
      </c>
      <c r="G786" s="115" t="s">
        <v>1427</v>
      </c>
      <c r="H786" s="127">
        <f>(19026)*ListaDeInventario34[[#This Row],[CANTIDAD]]</f>
        <v>19026</v>
      </c>
      <c r="I786" s="124">
        <v>44265</v>
      </c>
      <c r="J786" s="117" t="s">
        <v>1265</v>
      </c>
    </row>
    <row r="787" spans="1:10" ht="30" hidden="1" customHeight="1" x14ac:dyDescent="0.3">
      <c r="A787" s="115">
        <v>5762</v>
      </c>
      <c r="B787" s="115">
        <v>1</v>
      </c>
      <c r="C787" s="115" t="s">
        <v>21</v>
      </c>
      <c r="D787" s="115" t="s">
        <v>1405</v>
      </c>
      <c r="E787" s="115" t="s">
        <v>1432</v>
      </c>
      <c r="F787" s="115" t="s">
        <v>1432</v>
      </c>
      <c r="G787" s="115" t="s">
        <v>1427</v>
      </c>
      <c r="H787" s="127">
        <f>(14965.99)*ListaDeInventario34[[#This Row],[CANTIDAD]]</f>
        <v>14965.99</v>
      </c>
      <c r="I787" s="124">
        <v>44265</v>
      </c>
      <c r="J787" s="117" t="s">
        <v>1265</v>
      </c>
    </row>
    <row r="788" spans="1:10" ht="30" hidden="1" customHeight="1" x14ac:dyDescent="0.3">
      <c r="A788" s="115">
        <v>5763</v>
      </c>
      <c r="B788" s="115">
        <v>1</v>
      </c>
      <c r="C788" s="115" t="s">
        <v>21</v>
      </c>
      <c r="D788" s="129" t="s">
        <v>1090</v>
      </c>
      <c r="E788" s="115" t="s">
        <v>1432</v>
      </c>
      <c r="F788" s="115" t="s">
        <v>1432</v>
      </c>
      <c r="G788" s="115" t="s">
        <v>1427</v>
      </c>
      <c r="H788" s="127">
        <f>(14082.59)*ListaDeInventario34[[#This Row],[CANTIDAD]]</f>
        <v>14082.59</v>
      </c>
      <c r="I788" s="124">
        <v>44265</v>
      </c>
      <c r="J788" s="117" t="s">
        <v>1265</v>
      </c>
    </row>
    <row r="789" spans="1:10" ht="30" hidden="1" customHeight="1" x14ac:dyDescent="0.3">
      <c r="A789" s="115" t="s">
        <v>1411</v>
      </c>
      <c r="B789" s="115">
        <v>2</v>
      </c>
      <c r="C789" s="115" t="s">
        <v>21</v>
      </c>
      <c r="D789" s="115" t="s">
        <v>1412</v>
      </c>
      <c r="E789" s="115" t="s">
        <v>1432</v>
      </c>
      <c r="F789" s="115" t="s">
        <v>1432</v>
      </c>
      <c r="G789" s="115" t="s">
        <v>1427</v>
      </c>
      <c r="H789" s="127">
        <f>(10928.4)*ListaDeInventario34[[#This Row],[CANTIDAD]]</f>
        <v>21856.799999999999</v>
      </c>
      <c r="I789" s="124">
        <v>44265</v>
      </c>
      <c r="J789" s="117" t="s">
        <v>1265</v>
      </c>
    </row>
    <row r="790" spans="1:10" ht="30" hidden="1" customHeight="1" x14ac:dyDescent="0.3">
      <c r="A790" s="115" t="s">
        <v>1413</v>
      </c>
      <c r="B790" s="115">
        <v>2</v>
      </c>
      <c r="C790" s="115" t="s">
        <v>21</v>
      </c>
      <c r="D790" s="115" t="s">
        <v>1414</v>
      </c>
      <c r="E790" s="115" t="s">
        <v>1432</v>
      </c>
      <c r="F790" s="115" t="s">
        <v>1432</v>
      </c>
      <c r="G790" s="115" t="s">
        <v>1427</v>
      </c>
      <c r="H790" s="127">
        <f>(15959.99)*ListaDeInventario34[[#This Row],[CANTIDAD]]</f>
        <v>31919.98</v>
      </c>
      <c r="I790" s="124">
        <v>44265</v>
      </c>
      <c r="J790" s="117" t="s">
        <v>1265</v>
      </c>
    </row>
    <row r="791" spans="1:10" ht="30" hidden="1" customHeight="1" x14ac:dyDescent="0.3">
      <c r="A791" s="115">
        <v>5768</v>
      </c>
      <c r="B791" s="115">
        <v>1</v>
      </c>
      <c r="C791" s="115" t="s">
        <v>21</v>
      </c>
      <c r="D791" s="115" t="s">
        <v>1264</v>
      </c>
      <c r="E791" s="115" t="s">
        <v>1432</v>
      </c>
      <c r="F791" s="115" t="s">
        <v>1432</v>
      </c>
      <c r="G791" s="115" t="s">
        <v>1427</v>
      </c>
      <c r="H791" s="127">
        <f>(171100)*ListaDeInventario34[[#This Row],[CANTIDAD]]</f>
        <v>171100</v>
      </c>
      <c r="I791" s="124">
        <v>44265</v>
      </c>
      <c r="J791" s="117" t="s">
        <v>1265</v>
      </c>
    </row>
    <row r="792" spans="1:10" ht="30" hidden="1" customHeight="1" x14ac:dyDescent="0.3">
      <c r="A792" s="115">
        <v>5769</v>
      </c>
      <c r="B792" s="115">
        <v>1</v>
      </c>
      <c r="C792" s="115" t="s">
        <v>21</v>
      </c>
      <c r="D792" s="115" t="s">
        <v>1091</v>
      </c>
      <c r="E792" s="115" t="s">
        <v>1432</v>
      </c>
      <c r="F792" s="115" t="s">
        <v>1432</v>
      </c>
      <c r="G792" s="115" t="s">
        <v>1427</v>
      </c>
      <c r="H792" s="127">
        <f>(29207.36)*ListaDeInventario34[[#This Row],[CANTIDAD]]</f>
        <v>29207.360000000001</v>
      </c>
      <c r="I792" s="124">
        <v>44265</v>
      </c>
      <c r="J792" s="117" t="s">
        <v>1265</v>
      </c>
    </row>
    <row r="793" spans="1:10" ht="30" hidden="1" customHeight="1" x14ac:dyDescent="0.3">
      <c r="A793" s="115">
        <v>5770</v>
      </c>
      <c r="B793" s="115">
        <v>1</v>
      </c>
      <c r="C793" s="115" t="s">
        <v>21</v>
      </c>
      <c r="D793" s="115" t="s">
        <v>1090</v>
      </c>
      <c r="E793" s="115" t="s">
        <v>1432</v>
      </c>
      <c r="F793" s="115" t="s">
        <v>1432</v>
      </c>
      <c r="G793" s="115" t="s">
        <v>1427</v>
      </c>
      <c r="H793" s="127">
        <f>(19982.58)*ListaDeInventario34[[#This Row],[CANTIDAD]]</f>
        <v>19982.580000000002</v>
      </c>
      <c r="I793" s="124">
        <v>44265</v>
      </c>
      <c r="J793" s="117" t="s">
        <v>1265</v>
      </c>
    </row>
    <row r="794" spans="1:10" ht="30" hidden="1" customHeight="1" x14ac:dyDescent="0.3">
      <c r="A794" s="115">
        <v>5771</v>
      </c>
      <c r="B794" s="115">
        <v>1</v>
      </c>
      <c r="C794" s="115" t="s">
        <v>21</v>
      </c>
      <c r="D794" s="115" t="s">
        <v>1415</v>
      </c>
      <c r="E794" s="115" t="s">
        <v>1432</v>
      </c>
      <c r="F794" s="115" t="s">
        <v>1432</v>
      </c>
      <c r="G794" s="115" t="s">
        <v>1427</v>
      </c>
      <c r="H794" s="127">
        <f>(11620.01)*ListaDeInventario34[[#This Row],[CANTIDAD]]</f>
        <v>11620.01</v>
      </c>
      <c r="I794" s="124">
        <v>44265</v>
      </c>
      <c r="J794" s="117" t="s">
        <v>1265</v>
      </c>
    </row>
    <row r="795" spans="1:10" ht="30" hidden="1" customHeight="1" x14ac:dyDescent="0.3">
      <c r="A795" s="115">
        <v>5772</v>
      </c>
      <c r="B795" s="115">
        <v>1</v>
      </c>
      <c r="C795" s="115" t="s">
        <v>21</v>
      </c>
      <c r="D795" s="115" t="s">
        <v>1092</v>
      </c>
      <c r="E795" s="115" t="s">
        <v>1432</v>
      </c>
      <c r="F795" s="115" t="s">
        <v>1432</v>
      </c>
      <c r="G795" s="115" t="s">
        <v>1427</v>
      </c>
      <c r="H795" s="127">
        <f>(29207.36)*ListaDeInventario34[[#This Row],[CANTIDAD]]</f>
        <v>29207.360000000001</v>
      </c>
      <c r="I795" s="124">
        <v>44265</v>
      </c>
      <c r="J795" s="117" t="s">
        <v>1265</v>
      </c>
    </row>
    <row r="796" spans="1:10" ht="30" hidden="1" customHeight="1" x14ac:dyDescent="0.3">
      <c r="A796" s="115">
        <v>5773</v>
      </c>
      <c r="B796" s="115">
        <v>1</v>
      </c>
      <c r="C796" s="115" t="s">
        <v>21</v>
      </c>
      <c r="D796" s="115" t="s">
        <v>1090</v>
      </c>
      <c r="E796" s="115" t="s">
        <v>1432</v>
      </c>
      <c r="F796" s="115" t="s">
        <v>1432</v>
      </c>
      <c r="G796" s="115" t="s">
        <v>1427</v>
      </c>
      <c r="H796" s="127">
        <f>(14082.6)*ListaDeInventario34[[#This Row],[CANTIDAD]]</f>
        <v>14082.6</v>
      </c>
      <c r="I796" s="124">
        <v>44265</v>
      </c>
      <c r="J796" s="117" t="s">
        <v>1265</v>
      </c>
    </row>
    <row r="797" spans="1:10" ht="30" hidden="1" customHeight="1" x14ac:dyDescent="0.3">
      <c r="A797" s="115" t="s">
        <v>1416</v>
      </c>
      <c r="B797" s="115">
        <v>2</v>
      </c>
      <c r="C797" s="115" t="s">
        <v>21</v>
      </c>
      <c r="D797" s="115" t="s">
        <v>1417</v>
      </c>
      <c r="E797" s="115" t="s">
        <v>1432</v>
      </c>
      <c r="F797" s="115" t="s">
        <v>1432</v>
      </c>
      <c r="G797" s="115" t="s">
        <v>1427</v>
      </c>
      <c r="H797" s="127">
        <f>(52079.99)*ListaDeInventario34[[#This Row],[CANTIDAD]]</f>
        <v>104159.98</v>
      </c>
      <c r="I797" s="124">
        <v>44265</v>
      </c>
      <c r="J797" s="117" t="s">
        <v>1265</v>
      </c>
    </row>
    <row r="798" spans="1:10" ht="30" hidden="1" customHeight="1" x14ac:dyDescent="0.3">
      <c r="A798" s="115">
        <v>5776</v>
      </c>
      <c r="B798" s="115">
        <v>1</v>
      </c>
      <c r="C798" s="115" t="s">
        <v>21</v>
      </c>
      <c r="D798" s="115" t="s">
        <v>1093</v>
      </c>
      <c r="E798" s="115" t="s">
        <v>1432</v>
      </c>
      <c r="F798" s="115" t="s">
        <v>1432</v>
      </c>
      <c r="G798" s="115" t="s">
        <v>1427</v>
      </c>
      <c r="H798" s="127">
        <f>(112100)*ListaDeInventario34[[#This Row],[CANTIDAD]]</f>
        <v>112100</v>
      </c>
      <c r="I798" s="124">
        <v>44265</v>
      </c>
      <c r="J798" s="117" t="s">
        <v>1418</v>
      </c>
    </row>
    <row r="799" spans="1:10" ht="30" hidden="1" customHeight="1" x14ac:dyDescent="0.3">
      <c r="A799" s="115">
        <v>5777</v>
      </c>
      <c r="B799" s="115">
        <v>1</v>
      </c>
      <c r="C799" s="115" t="s">
        <v>21</v>
      </c>
      <c r="D799" s="115" t="s">
        <v>1266</v>
      </c>
      <c r="E799" s="115" t="s">
        <v>1432</v>
      </c>
      <c r="F799" s="115" t="s">
        <v>1432</v>
      </c>
      <c r="G799" s="115" t="s">
        <v>1427</v>
      </c>
      <c r="H799" s="127">
        <f>(30001.99)*ListaDeInventario34[[#This Row],[CANTIDAD]]</f>
        <v>30001.99</v>
      </c>
      <c r="I799" s="124">
        <v>44265</v>
      </c>
      <c r="J799" s="117" t="s">
        <v>1265</v>
      </c>
    </row>
    <row r="800" spans="1:10" ht="30" hidden="1" customHeight="1" x14ac:dyDescent="0.3">
      <c r="A800" s="115" t="s">
        <v>1419</v>
      </c>
      <c r="B800" s="115">
        <v>3</v>
      </c>
      <c r="C800" s="115" t="s">
        <v>21</v>
      </c>
      <c r="D800" s="115" t="s">
        <v>1420</v>
      </c>
      <c r="E800" s="115" t="s">
        <v>1432</v>
      </c>
      <c r="F800" s="115" t="s">
        <v>1432</v>
      </c>
      <c r="G800" s="115" t="s">
        <v>1427</v>
      </c>
      <c r="H800" s="127">
        <f>(37002)*ListaDeInventario34[[#This Row],[CANTIDAD]]</f>
        <v>111006</v>
      </c>
      <c r="I800" s="124">
        <v>44265</v>
      </c>
      <c r="J800" s="117" t="s">
        <v>1265</v>
      </c>
    </row>
    <row r="801" spans="1:10" ht="30" hidden="1" customHeight="1" x14ac:dyDescent="0.3">
      <c r="A801" s="115">
        <v>5781</v>
      </c>
      <c r="B801" s="115">
        <v>1</v>
      </c>
      <c r="C801" s="115" t="s">
        <v>21</v>
      </c>
      <c r="D801" s="115" t="s">
        <v>1094</v>
      </c>
      <c r="E801" s="115" t="s">
        <v>1432</v>
      </c>
      <c r="F801" s="115" t="s">
        <v>1432</v>
      </c>
      <c r="G801" s="115" t="s">
        <v>1427</v>
      </c>
      <c r="H801" s="127">
        <f>(88479.99)*ListaDeInventario34[[#This Row],[CANTIDAD]]</f>
        <v>88479.99</v>
      </c>
      <c r="I801" s="124">
        <v>44265</v>
      </c>
      <c r="J801" s="117" t="s">
        <v>1265</v>
      </c>
    </row>
    <row r="802" spans="1:10" ht="30" hidden="1" customHeight="1" x14ac:dyDescent="0.3">
      <c r="A802" s="115" t="s">
        <v>1422</v>
      </c>
      <c r="B802" s="115">
        <v>3</v>
      </c>
      <c r="C802" s="115" t="s">
        <v>21</v>
      </c>
      <c r="D802" s="115" t="s">
        <v>1421</v>
      </c>
      <c r="E802" s="115" t="s">
        <v>1432</v>
      </c>
      <c r="F802" s="115" t="s">
        <v>1432</v>
      </c>
      <c r="G802" s="115" t="s">
        <v>1427</v>
      </c>
      <c r="H802" s="127">
        <f>(21728)*ListaDeInventario34[[#This Row],[CANTIDAD]]</f>
        <v>65184</v>
      </c>
      <c r="I802" s="124">
        <v>44265</v>
      </c>
      <c r="J802" s="117" t="s">
        <v>1265</v>
      </c>
    </row>
    <row r="803" spans="1:10" ht="30" hidden="1" customHeight="1" x14ac:dyDescent="0.3">
      <c r="A803" s="115">
        <v>5869</v>
      </c>
      <c r="B803" s="115">
        <v>1</v>
      </c>
      <c r="C803" s="115" t="s">
        <v>21</v>
      </c>
      <c r="D803" s="115" t="s">
        <v>1095</v>
      </c>
      <c r="E803" s="115" t="s">
        <v>1432</v>
      </c>
      <c r="F803" s="115" t="s">
        <v>1432</v>
      </c>
      <c r="G803" s="115" t="s">
        <v>1427</v>
      </c>
      <c r="H803" s="125">
        <f>(189014)*ListaDeInventario34[[#This Row],[CANTIDAD]]</f>
        <v>189014</v>
      </c>
      <c r="I803" s="124">
        <v>44265</v>
      </c>
      <c r="J803" s="118" t="s">
        <v>1425</v>
      </c>
    </row>
    <row r="804" spans="1:10" ht="30" hidden="1" customHeight="1" x14ac:dyDescent="0.3">
      <c r="A804" s="115">
        <v>5870</v>
      </c>
      <c r="B804" s="115">
        <v>1</v>
      </c>
      <c r="C804" s="115" t="s">
        <v>21</v>
      </c>
      <c r="D804" s="115" t="s">
        <v>1095</v>
      </c>
      <c r="E804" s="115" t="s">
        <v>1432</v>
      </c>
      <c r="F804" s="115" t="s">
        <v>1432</v>
      </c>
      <c r="G804" s="115" t="s">
        <v>1427</v>
      </c>
      <c r="H804" s="125">
        <f>(189014)*ListaDeInventario34[[#This Row],[CANTIDAD]]</f>
        <v>189014</v>
      </c>
      <c r="I804" s="124">
        <v>44265</v>
      </c>
      <c r="J804" s="118" t="s">
        <v>1425</v>
      </c>
    </row>
    <row r="805" spans="1:10" ht="30" hidden="1" customHeight="1" x14ac:dyDescent="0.3">
      <c r="A805" s="115">
        <v>5871</v>
      </c>
      <c r="B805" s="115">
        <v>1</v>
      </c>
      <c r="C805" s="115" t="s">
        <v>21</v>
      </c>
      <c r="D805" s="115" t="s">
        <v>1095</v>
      </c>
      <c r="E805" s="115" t="s">
        <v>1432</v>
      </c>
      <c r="F805" s="115" t="s">
        <v>1432</v>
      </c>
      <c r="G805" s="115" t="s">
        <v>1427</v>
      </c>
      <c r="H805" s="125">
        <f>(189014)*ListaDeInventario34[[#This Row],[CANTIDAD]]</f>
        <v>189014</v>
      </c>
      <c r="I805" s="124">
        <v>44265</v>
      </c>
      <c r="J805" s="118" t="s">
        <v>1425</v>
      </c>
    </row>
    <row r="806" spans="1:10" ht="30" hidden="1" customHeight="1" x14ac:dyDescent="0.3">
      <c r="A806" s="115">
        <v>5872</v>
      </c>
      <c r="B806" s="115">
        <v>1</v>
      </c>
      <c r="C806" s="115" t="s">
        <v>21</v>
      </c>
      <c r="D806" s="115" t="s">
        <v>1095</v>
      </c>
      <c r="E806" s="115" t="s">
        <v>1432</v>
      </c>
      <c r="F806" s="115" t="s">
        <v>1432</v>
      </c>
      <c r="G806" s="115" t="s">
        <v>1427</v>
      </c>
      <c r="H806" s="125">
        <f>(189014)*ListaDeInventario34[[#This Row],[CANTIDAD]]</f>
        <v>189014</v>
      </c>
      <c r="I806" s="124">
        <v>44265</v>
      </c>
      <c r="J806" s="118" t="s">
        <v>1425</v>
      </c>
    </row>
    <row r="807" spans="1:10" ht="30" hidden="1" customHeight="1" x14ac:dyDescent="0.3">
      <c r="A807" s="115">
        <v>5788</v>
      </c>
      <c r="B807" s="115">
        <v>4</v>
      </c>
      <c r="C807" s="115"/>
      <c r="D807" s="115" t="s">
        <v>1475</v>
      </c>
      <c r="E807" s="115" t="s">
        <v>1432</v>
      </c>
      <c r="F807" s="115" t="s">
        <v>1432</v>
      </c>
      <c r="G807" s="115" t="s">
        <v>1427</v>
      </c>
      <c r="H807" s="125">
        <f>(34639.99)*ListaDeInventario34[[#This Row],[CANTIDAD]]</f>
        <v>138559.96</v>
      </c>
      <c r="I807" s="124">
        <v>44265</v>
      </c>
      <c r="J807" s="118" t="s">
        <v>1425</v>
      </c>
    </row>
    <row r="808" spans="1:10" ht="30" hidden="1" customHeight="1" x14ac:dyDescent="0.3">
      <c r="A808" s="115">
        <v>5789</v>
      </c>
      <c r="B808" s="115">
        <v>4</v>
      </c>
      <c r="C808" s="115"/>
      <c r="D808" s="115" t="s">
        <v>1476</v>
      </c>
      <c r="E808" s="115" t="s">
        <v>1432</v>
      </c>
      <c r="F808" s="115" t="s">
        <v>1432</v>
      </c>
      <c r="G808" s="115" t="s">
        <v>1427</v>
      </c>
      <c r="H808" s="125">
        <f>(57501.75)*ListaDeInventario34[[#This Row],[CANTIDAD]]</f>
        <v>230007</v>
      </c>
      <c r="I808" s="124">
        <v>44265</v>
      </c>
      <c r="J808" s="118" t="s">
        <v>1425</v>
      </c>
    </row>
    <row r="809" spans="1:10" ht="30" hidden="1" customHeight="1" x14ac:dyDescent="0.3">
      <c r="A809" s="115">
        <v>5607</v>
      </c>
      <c r="B809" s="115">
        <v>1</v>
      </c>
      <c r="C809" s="115" t="s">
        <v>21</v>
      </c>
      <c r="D809" s="115" t="s">
        <v>1084</v>
      </c>
      <c r="E809" s="131" t="s">
        <v>1431</v>
      </c>
      <c r="F809" s="116" t="s">
        <v>1432</v>
      </c>
      <c r="G809" s="115" t="s">
        <v>1427</v>
      </c>
      <c r="H809" s="127">
        <f>(11000)*ListaDeInventario34[[#This Row],[CANTIDAD]]</f>
        <v>11000</v>
      </c>
      <c r="I809" s="120">
        <v>44271</v>
      </c>
      <c r="J809" s="118" t="s">
        <v>1425</v>
      </c>
    </row>
    <row r="810" spans="1:10" ht="30" hidden="1" customHeight="1" x14ac:dyDescent="0.3">
      <c r="A810" s="115">
        <v>5608</v>
      </c>
      <c r="B810" s="115">
        <v>1</v>
      </c>
      <c r="C810" s="115" t="s">
        <v>21</v>
      </c>
      <c r="D810" s="115" t="s">
        <v>1084</v>
      </c>
      <c r="E810" s="131" t="s">
        <v>1431</v>
      </c>
      <c r="F810" s="116" t="s">
        <v>1432</v>
      </c>
      <c r="G810" s="131" t="s">
        <v>1433</v>
      </c>
      <c r="H810" s="127">
        <f>(11000)*ListaDeInventario34[[#This Row],[CANTIDAD]]</f>
        <v>11000</v>
      </c>
      <c r="I810" s="120">
        <v>44271</v>
      </c>
      <c r="J810" s="118" t="s">
        <v>1425</v>
      </c>
    </row>
    <row r="811" spans="1:10" ht="30" hidden="1" customHeight="1" x14ac:dyDescent="0.3">
      <c r="A811" s="115">
        <v>5609</v>
      </c>
      <c r="B811" s="115">
        <v>1</v>
      </c>
      <c r="C811" s="115" t="s">
        <v>21</v>
      </c>
      <c r="D811" s="115" t="s">
        <v>1084</v>
      </c>
      <c r="E811" s="131" t="s">
        <v>1431</v>
      </c>
      <c r="F811" s="116" t="s">
        <v>1432</v>
      </c>
      <c r="G811" s="131" t="s">
        <v>1434</v>
      </c>
      <c r="H811" s="127">
        <f>(11000)*ListaDeInventario34[[#This Row],[CANTIDAD]]</f>
        <v>11000</v>
      </c>
      <c r="I811" s="120">
        <v>44271</v>
      </c>
      <c r="J811" s="118" t="s">
        <v>1425</v>
      </c>
    </row>
    <row r="812" spans="1:10" ht="30" hidden="1" customHeight="1" x14ac:dyDescent="0.3">
      <c r="A812" s="115">
        <v>5610</v>
      </c>
      <c r="B812" s="115">
        <v>1</v>
      </c>
      <c r="C812" s="115" t="s">
        <v>21</v>
      </c>
      <c r="D812" s="115" t="s">
        <v>1084</v>
      </c>
      <c r="E812" s="131" t="s">
        <v>1431</v>
      </c>
      <c r="F812" s="116" t="s">
        <v>1432</v>
      </c>
      <c r="G812" s="131" t="s">
        <v>1435</v>
      </c>
      <c r="H812" s="127">
        <f>(11000)*ListaDeInventario34[[#This Row],[CANTIDAD]]</f>
        <v>11000</v>
      </c>
      <c r="I812" s="120">
        <v>44271</v>
      </c>
      <c r="J812" s="118" t="s">
        <v>1425</v>
      </c>
    </row>
    <row r="813" spans="1:10" ht="30" hidden="1" customHeight="1" x14ac:dyDescent="0.3">
      <c r="A813" s="115">
        <v>5611</v>
      </c>
      <c r="B813" s="115">
        <v>1</v>
      </c>
      <c r="C813" s="115" t="s">
        <v>21</v>
      </c>
      <c r="D813" s="115" t="s">
        <v>1084</v>
      </c>
      <c r="E813" s="131" t="s">
        <v>1431</v>
      </c>
      <c r="F813" s="116" t="s">
        <v>1432</v>
      </c>
      <c r="G813" s="131" t="s">
        <v>1436</v>
      </c>
      <c r="H813" s="127">
        <f>(11000)*ListaDeInventario34[[#This Row],[CANTIDAD]]</f>
        <v>11000</v>
      </c>
      <c r="I813" s="120">
        <v>44271</v>
      </c>
      <c r="J813" s="118" t="s">
        <v>1425</v>
      </c>
    </row>
    <row r="814" spans="1:10" ht="30" hidden="1" customHeight="1" x14ac:dyDescent="0.3">
      <c r="A814" s="115">
        <v>5612</v>
      </c>
      <c r="B814" s="115">
        <v>1</v>
      </c>
      <c r="C814" s="115" t="s">
        <v>21</v>
      </c>
      <c r="D814" s="115" t="s">
        <v>1084</v>
      </c>
      <c r="E814" s="131" t="s">
        <v>1431</v>
      </c>
      <c r="F814" s="116" t="s">
        <v>1432</v>
      </c>
      <c r="G814" s="131" t="s">
        <v>1437</v>
      </c>
      <c r="H814" s="127">
        <f>(11000)*ListaDeInventario34[[#This Row],[CANTIDAD]]</f>
        <v>11000</v>
      </c>
      <c r="I814" s="120">
        <v>44271</v>
      </c>
      <c r="J814" s="118" t="s">
        <v>1425</v>
      </c>
    </row>
    <row r="815" spans="1:10" ht="30" hidden="1" customHeight="1" x14ac:dyDescent="0.3">
      <c r="A815" s="115">
        <v>5613</v>
      </c>
      <c r="B815" s="115">
        <v>1</v>
      </c>
      <c r="C815" s="115" t="s">
        <v>21</v>
      </c>
      <c r="D815" s="115" t="s">
        <v>1084</v>
      </c>
      <c r="E815" s="131" t="s">
        <v>1431</v>
      </c>
      <c r="F815" s="116" t="s">
        <v>1432</v>
      </c>
      <c r="G815" s="131" t="s">
        <v>1429</v>
      </c>
      <c r="H815" s="127">
        <f>(11000)*ListaDeInventario34[[#This Row],[CANTIDAD]]</f>
        <v>11000</v>
      </c>
      <c r="I815" s="120">
        <v>44271</v>
      </c>
      <c r="J815" s="118" t="s">
        <v>1425</v>
      </c>
    </row>
    <row r="816" spans="1:10" ht="30" hidden="1" customHeight="1" x14ac:dyDescent="0.3">
      <c r="A816" s="115">
        <v>5614</v>
      </c>
      <c r="B816" s="115">
        <v>1</v>
      </c>
      <c r="C816" s="115" t="s">
        <v>21</v>
      </c>
      <c r="D816" s="115" t="s">
        <v>1084</v>
      </c>
      <c r="E816" s="131" t="s">
        <v>1431</v>
      </c>
      <c r="F816" s="116" t="s">
        <v>1432</v>
      </c>
      <c r="G816" s="131" t="s">
        <v>1427</v>
      </c>
      <c r="H816" s="127">
        <f>(11000)*ListaDeInventario34[[#This Row],[CANTIDAD]]</f>
        <v>11000</v>
      </c>
      <c r="I816" s="120">
        <v>44271</v>
      </c>
      <c r="J816" s="118" t="s">
        <v>1425</v>
      </c>
    </row>
    <row r="817" spans="1:10" ht="30" hidden="1" customHeight="1" x14ac:dyDescent="0.3">
      <c r="A817" s="115">
        <v>5615</v>
      </c>
      <c r="B817" s="115">
        <v>1</v>
      </c>
      <c r="C817" s="115" t="s">
        <v>21</v>
      </c>
      <c r="D817" s="115" t="s">
        <v>1084</v>
      </c>
      <c r="E817" s="131" t="s">
        <v>1431</v>
      </c>
      <c r="F817" s="116" t="s">
        <v>1432</v>
      </c>
      <c r="G817" s="131" t="s">
        <v>1427</v>
      </c>
      <c r="H817" s="127">
        <f>(11000)*ListaDeInventario34[[#This Row],[CANTIDAD]]</f>
        <v>11000</v>
      </c>
      <c r="I817" s="120">
        <v>44271</v>
      </c>
      <c r="J817" s="118" t="s">
        <v>1425</v>
      </c>
    </row>
    <row r="818" spans="1:10" ht="30" hidden="1" customHeight="1" x14ac:dyDescent="0.3">
      <c r="A818" s="115">
        <v>5616</v>
      </c>
      <c r="B818" s="115">
        <v>1</v>
      </c>
      <c r="C818" s="115" t="s">
        <v>21</v>
      </c>
      <c r="D818" s="115" t="s">
        <v>1084</v>
      </c>
      <c r="E818" s="131" t="s">
        <v>1431</v>
      </c>
      <c r="F818" s="116" t="s">
        <v>1432</v>
      </c>
      <c r="G818" s="131" t="s">
        <v>1427</v>
      </c>
      <c r="H818" s="127">
        <f>(11000)*ListaDeInventario34[[#This Row],[CANTIDAD]]</f>
        <v>11000</v>
      </c>
      <c r="I818" s="120">
        <v>44271</v>
      </c>
      <c r="J818" s="118" t="s">
        <v>1425</v>
      </c>
    </row>
    <row r="819" spans="1:10" ht="30" hidden="1" customHeight="1" x14ac:dyDescent="0.3">
      <c r="A819" s="115">
        <v>5536</v>
      </c>
      <c r="B819" s="115">
        <v>1</v>
      </c>
      <c r="C819" s="115" t="s">
        <v>21</v>
      </c>
      <c r="D819" s="115" t="s">
        <v>1306</v>
      </c>
      <c r="E819" s="115" t="s">
        <v>1114</v>
      </c>
      <c r="F819" s="116" t="s">
        <v>1307</v>
      </c>
      <c r="G819" s="115" t="s">
        <v>1427</v>
      </c>
      <c r="H819" s="127">
        <f>(2622625)*ListaDeInventario34[[#This Row],[CANTIDAD]]</f>
        <v>2622625</v>
      </c>
      <c r="I819" s="120">
        <v>44316</v>
      </c>
      <c r="J819" s="118" t="s">
        <v>1115</v>
      </c>
    </row>
    <row r="820" spans="1:10" ht="30" hidden="1" customHeight="1" x14ac:dyDescent="0.3">
      <c r="A820" s="115">
        <v>5537</v>
      </c>
      <c r="B820" s="115">
        <v>1</v>
      </c>
      <c r="C820" s="115" t="s">
        <v>21</v>
      </c>
      <c r="D820" s="115" t="s">
        <v>1306</v>
      </c>
      <c r="E820" s="115" t="s">
        <v>1114</v>
      </c>
      <c r="F820" s="116" t="s">
        <v>1308</v>
      </c>
      <c r="G820" s="115" t="s">
        <v>1427</v>
      </c>
      <c r="H820" s="127">
        <f>(2622625)*ListaDeInventario34[[#This Row],[CANTIDAD]]</f>
        <v>2622625</v>
      </c>
      <c r="I820" s="120">
        <v>44316</v>
      </c>
      <c r="J820" s="118" t="s">
        <v>1115</v>
      </c>
    </row>
    <row r="821" spans="1:10" ht="30" hidden="1" customHeight="1" x14ac:dyDescent="0.3">
      <c r="A821" s="115">
        <v>5538</v>
      </c>
      <c r="B821" s="115">
        <v>1</v>
      </c>
      <c r="C821" s="115" t="s">
        <v>21</v>
      </c>
      <c r="D821" s="115" t="s">
        <v>1306</v>
      </c>
      <c r="E821" s="115" t="s">
        <v>1114</v>
      </c>
      <c r="F821" s="116" t="s">
        <v>1267</v>
      </c>
      <c r="G821" s="115" t="s">
        <v>1427</v>
      </c>
      <c r="H821" s="127">
        <f>(2622625)*ListaDeInventario34[[#This Row],[CANTIDAD]]</f>
        <v>2622625</v>
      </c>
      <c r="I821" s="120">
        <v>44343</v>
      </c>
      <c r="J821" s="118" t="s">
        <v>1115</v>
      </c>
    </row>
    <row r="822" spans="1:10" ht="30" hidden="1" customHeight="1" x14ac:dyDescent="0.3">
      <c r="A822" s="115">
        <v>5539</v>
      </c>
      <c r="B822" s="115">
        <v>1</v>
      </c>
      <c r="C822" s="115" t="s">
        <v>21</v>
      </c>
      <c r="D822" s="115" t="s">
        <v>1309</v>
      </c>
      <c r="E822" s="115" t="s">
        <v>1114</v>
      </c>
      <c r="F822" s="116" t="s">
        <v>1268</v>
      </c>
      <c r="G822" s="115" t="s">
        <v>1427</v>
      </c>
      <c r="H822" s="127">
        <f>(2622625)*ListaDeInventario34[[#This Row],[CANTIDAD]]</f>
        <v>2622625</v>
      </c>
      <c r="I822" s="120">
        <v>44343</v>
      </c>
      <c r="J822" s="118" t="s">
        <v>1115</v>
      </c>
    </row>
    <row r="823" spans="1:10" ht="30" hidden="1" customHeight="1" x14ac:dyDescent="0.3">
      <c r="A823" s="115">
        <v>5524</v>
      </c>
      <c r="B823" s="115">
        <v>1</v>
      </c>
      <c r="C823" s="115" t="s">
        <v>21</v>
      </c>
      <c r="D823" s="115" t="s">
        <v>1312</v>
      </c>
      <c r="E823" s="115" t="s">
        <v>1116</v>
      </c>
      <c r="F823" s="116" t="s">
        <v>1310</v>
      </c>
      <c r="G823" s="115" t="s">
        <v>1427</v>
      </c>
      <c r="H823" s="127">
        <f>(2757000)*ListaDeInventario34[[#This Row],[CANTIDAD]]</f>
        <v>2757000</v>
      </c>
      <c r="I823" s="120">
        <v>44321</v>
      </c>
      <c r="J823" s="118" t="s">
        <v>1115</v>
      </c>
    </row>
    <row r="824" spans="1:10" ht="30" hidden="1" customHeight="1" x14ac:dyDescent="0.3">
      <c r="A824" s="115">
        <v>5525</v>
      </c>
      <c r="B824" s="115">
        <v>1</v>
      </c>
      <c r="C824" s="115" t="s">
        <v>21</v>
      </c>
      <c r="D824" s="115" t="s">
        <v>1312</v>
      </c>
      <c r="E824" s="115" t="s">
        <v>1116</v>
      </c>
      <c r="F824" s="116" t="s">
        <v>1311</v>
      </c>
      <c r="G824" s="115" t="s">
        <v>1427</v>
      </c>
      <c r="H824" s="127">
        <f>(2757000)*ListaDeInventario34[[#This Row],[CANTIDAD]]</f>
        <v>2757000</v>
      </c>
      <c r="I824" s="120">
        <v>44321</v>
      </c>
      <c r="J824" s="118" t="s">
        <v>1115</v>
      </c>
    </row>
    <row r="825" spans="1:10" ht="30" hidden="1" customHeight="1" x14ac:dyDescent="0.3">
      <c r="A825" s="115">
        <v>5617</v>
      </c>
      <c r="B825" s="115">
        <v>1</v>
      </c>
      <c r="C825" s="115" t="s">
        <v>21</v>
      </c>
      <c r="D825" s="115" t="s">
        <v>1315</v>
      </c>
      <c r="E825" s="115" t="s">
        <v>1314</v>
      </c>
      <c r="F825" s="116" t="s">
        <v>1313</v>
      </c>
      <c r="G825" s="115" t="s">
        <v>1427</v>
      </c>
      <c r="H825" s="127">
        <f>(5962400)*ListaDeInventario34[[#This Row],[CANTIDAD]]</f>
        <v>5962400</v>
      </c>
      <c r="I825" s="120">
        <v>44349</v>
      </c>
      <c r="J825" s="118" t="s">
        <v>1117</v>
      </c>
    </row>
    <row r="826" spans="1:10" ht="30" hidden="1" customHeight="1" x14ac:dyDescent="0.3">
      <c r="A826" s="115">
        <v>5618</v>
      </c>
      <c r="B826" s="115">
        <v>1</v>
      </c>
      <c r="C826" s="115" t="s">
        <v>21</v>
      </c>
      <c r="D826" s="115" t="s">
        <v>1315</v>
      </c>
      <c r="E826" s="115" t="s">
        <v>1314</v>
      </c>
      <c r="F826" s="116" t="s">
        <v>1316</v>
      </c>
      <c r="G826" s="115" t="s">
        <v>1427</v>
      </c>
      <c r="H826" s="127">
        <f>(5962400)*ListaDeInventario34[[#This Row],[CANTIDAD]]</f>
        <v>5962400</v>
      </c>
      <c r="I826" s="120">
        <v>44349</v>
      </c>
      <c r="J826" s="118" t="s">
        <v>1117</v>
      </c>
    </row>
    <row r="827" spans="1:10" ht="30" hidden="1" customHeight="1" x14ac:dyDescent="0.3">
      <c r="A827" s="115">
        <v>5619</v>
      </c>
      <c r="B827" s="115">
        <v>1</v>
      </c>
      <c r="C827" s="115" t="s">
        <v>21</v>
      </c>
      <c r="D827" s="115" t="s">
        <v>1315</v>
      </c>
      <c r="E827" s="115" t="s">
        <v>1314</v>
      </c>
      <c r="F827" s="116" t="s">
        <v>1317</v>
      </c>
      <c r="G827" s="115" t="s">
        <v>1427</v>
      </c>
      <c r="H827" s="127">
        <f>(5962400)*ListaDeInventario34[[#This Row],[CANTIDAD]]</f>
        <v>5962400</v>
      </c>
      <c r="I827" s="120">
        <v>44349</v>
      </c>
      <c r="J827" s="118" t="s">
        <v>1117</v>
      </c>
    </row>
    <row r="828" spans="1:10" ht="30" hidden="1" customHeight="1" x14ac:dyDescent="0.3">
      <c r="A828" s="115">
        <v>5620</v>
      </c>
      <c r="B828" s="115">
        <v>1</v>
      </c>
      <c r="C828" s="115" t="s">
        <v>21</v>
      </c>
      <c r="D828" s="115" t="s">
        <v>1315</v>
      </c>
      <c r="E828" s="115" t="s">
        <v>1314</v>
      </c>
      <c r="F828" s="116" t="s">
        <v>1318</v>
      </c>
      <c r="G828" s="115" t="s">
        <v>1427</v>
      </c>
      <c r="H828" s="127">
        <f>(5962400)*ListaDeInventario34[[#This Row],[CANTIDAD]]</f>
        <v>5962400</v>
      </c>
      <c r="I828" s="120">
        <v>44349</v>
      </c>
      <c r="J828" s="118" t="s">
        <v>1117</v>
      </c>
    </row>
    <row r="829" spans="1:10" ht="30" hidden="1" customHeight="1" x14ac:dyDescent="0.3">
      <c r="A829" s="115">
        <v>5621</v>
      </c>
      <c r="B829" s="115">
        <v>1</v>
      </c>
      <c r="C829" s="115" t="s">
        <v>21</v>
      </c>
      <c r="D829" s="115" t="s">
        <v>1321</v>
      </c>
      <c r="E829" s="115" t="s">
        <v>1320</v>
      </c>
      <c r="F829" s="116" t="s">
        <v>1319</v>
      </c>
      <c r="G829" s="115" t="s">
        <v>1427</v>
      </c>
      <c r="H829" s="127">
        <f>(4075170)*ListaDeInventario34[[#This Row],[CANTIDAD]]</f>
        <v>4075170</v>
      </c>
      <c r="I829" s="120">
        <v>44358</v>
      </c>
      <c r="J829" s="118" t="s">
        <v>1115</v>
      </c>
    </row>
    <row r="830" spans="1:10" ht="30" hidden="1" customHeight="1" x14ac:dyDescent="0.3">
      <c r="A830" s="115">
        <v>5555</v>
      </c>
      <c r="B830" s="115">
        <v>1</v>
      </c>
      <c r="C830" s="115" t="s">
        <v>21</v>
      </c>
      <c r="D830" s="115" t="s">
        <v>66</v>
      </c>
      <c r="E830" s="115" t="s">
        <v>1439</v>
      </c>
      <c r="F830" s="116" t="s">
        <v>1440</v>
      </c>
      <c r="G830" s="115" t="s">
        <v>1427</v>
      </c>
      <c r="H830" s="127">
        <v>23004.748646</v>
      </c>
      <c r="I830" s="120">
        <v>44362</v>
      </c>
      <c r="J830" s="118" t="s">
        <v>125</v>
      </c>
    </row>
    <row r="831" spans="1:10" ht="30" hidden="1" customHeight="1" x14ac:dyDescent="0.3">
      <c r="A831" s="115">
        <v>5556</v>
      </c>
      <c r="B831" s="115">
        <v>1</v>
      </c>
      <c r="C831" s="115" t="s">
        <v>21</v>
      </c>
      <c r="D831" s="115" t="s">
        <v>1113</v>
      </c>
      <c r="E831" s="115" t="s">
        <v>1438</v>
      </c>
      <c r="F831" s="116" t="s">
        <v>1432</v>
      </c>
      <c r="G831" s="115" t="s">
        <v>1427</v>
      </c>
      <c r="H831" s="127">
        <v>19016.950799999999</v>
      </c>
      <c r="I831" s="120">
        <v>44362</v>
      </c>
      <c r="J831" s="118" t="s">
        <v>125</v>
      </c>
    </row>
    <row r="832" spans="1:10" ht="30" hidden="1" customHeight="1" x14ac:dyDescent="0.3">
      <c r="A832" s="115">
        <v>5557</v>
      </c>
      <c r="B832" s="115">
        <v>1</v>
      </c>
      <c r="C832" s="115" t="s">
        <v>21</v>
      </c>
      <c r="D832" s="115" t="s">
        <v>1113</v>
      </c>
      <c r="E832" s="115" t="s">
        <v>1438</v>
      </c>
      <c r="F832" s="116" t="s">
        <v>1432</v>
      </c>
      <c r="G832" s="115" t="s">
        <v>1427</v>
      </c>
      <c r="H832" s="127">
        <v>19016.950799999999</v>
      </c>
      <c r="I832" s="120">
        <v>44362</v>
      </c>
      <c r="J832" s="118" t="s">
        <v>125</v>
      </c>
    </row>
    <row r="833" spans="1:10" ht="30" hidden="1" customHeight="1" x14ac:dyDescent="0.3">
      <c r="A833" s="115">
        <v>5623</v>
      </c>
      <c r="B833" s="115">
        <v>1</v>
      </c>
      <c r="C833" s="115" t="s">
        <v>21</v>
      </c>
      <c r="D833" s="115" t="s">
        <v>1325</v>
      </c>
      <c r="E833" s="115" t="s">
        <v>1323</v>
      </c>
      <c r="F833" s="116" t="s">
        <v>1322</v>
      </c>
      <c r="G833" s="115" t="s">
        <v>1427</v>
      </c>
      <c r="H833" s="127">
        <f>(21432170.46)*ListaDeInventario34[[#This Row],[CANTIDAD]]</f>
        <v>21432170.460000001</v>
      </c>
      <c r="I833" s="120">
        <v>44369</v>
      </c>
      <c r="J833" s="118" t="s">
        <v>1117</v>
      </c>
    </row>
    <row r="834" spans="1:10" ht="30" hidden="1" customHeight="1" x14ac:dyDescent="0.3">
      <c r="A834" s="115">
        <v>5622</v>
      </c>
      <c r="B834" s="115">
        <v>1</v>
      </c>
      <c r="C834" s="115" t="s">
        <v>21</v>
      </c>
      <c r="D834" s="115" t="s">
        <v>1326</v>
      </c>
      <c r="E834" s="115" t="s">
        <v>1324</v>
      </c>
      <c r="F834" s="116">
        <v>600529</v>
      </c>
      <c r="G834" s="115" t="s">
        <v>1427</v>
      </c>
      <c r="H834" s="127">
        <f>(14296359.82)*ListaDeInventario34[[#This Row],[CANTIDAD]]</f>
        <v>14296359.82</v>
      </c>
      <c r="I834" s="120">
        <v>44369</v>
      </c>
      <c r="J834" s="118" t="s">
        <v>1117</v>
      </c>
    </row>
    <row r="835" spans="1:10" ht="30" hidden="1" customHeight="1" x14ac:dyDescent="0.3">
      <c r="A835" s="115">
        <v>5540</v>
      </c>
      <c r="B835" s="115">
        <v>1</v>
      </c>
      <c r="C835" s="115" t="s">
        <v>21</v>
      </c>
      <c r="D835" s="132" t="s">
        <v>1328</v>
      </c>
      <c r="E835" s="132" t="s">
        <v>1114</v>
      </c>
      <c r="F835" s="132" t="s">
        <v>1327</v>
      </c>
      <c r="G835" s="115" t="s">
        <v>1427</v>
      </c>
      <c r="H835" s="133">
        <f>(2997225)*ListaDeInventario34[[#This Row],[CANTIDAD]]</f>
        <v>2997225</v>
      </c>
      <c r="I835" s="134">
        <v>44432</v>
      </c>
      <c r="J835" s="118" t="s">
        <v>1115</v>
      </c>
    </row>
    <row r="836" spans="1:10" ht="30" hidden="1" customHeight="1" x14ac:dyDescent="0.3">
      <c r="A836" s="115">
        <v>5541</v>
      </c>
      <c r="B836" s="115">
        <v>1</v>
      </c>
      <c r="C836" s="115" t="s">
        <v>21</v>
      </c>
      <c r="D836" s="132" t="s">
        <v>1329</v>
      </c>
      <c r="E836" s="132" t="s">
        <v>1114</v>
      </c>
      <c r="F836" s="132" t="s">
        <v>1330</v>
      </c>
      <c r="G836" s="115" t="s">
        <v>1427</v>
      </c>
      <c r="H836" s="133">
        <f>(2997225)*ListaDeInventario34[[#This Row],[CANTIDAD]]</f>
        <v>2997225</v>
      </c>
      <c r="I836" s="134">
        <v>44432</v>
      </c>
      <c r="J836" s="118" t="s">
        <v>1115</v>
      </c>
    </row>
    <row r="837" spans="1:10" ht="30" hidden="1" customHeight="1" x14ac:dyDescent="0.3">
      <c r="A837" s="115">
        <v>5542</v>
      </c>
      <c r="B837" s="115">
        <v>1</v>
      </c>
      <c r="C837" s="115" t="s">
        <v>21</v>
      </c>
      <c r="D837" s="132" t="s">
        <v>1329</v>
      </c>
      <c r="E837" s="132" t="s">
        <v>1114</v>
      </c>
      <c r="F837" s="132" t="s">
        <v>1331</v>
      </c>
      <c r="G837" s="115" t="s">
        <v>1427</v>
      </c>
      <c r="H837" s="133">
        <f>(2997225)*ListaDeInventario34[[#This Row],[CANTIDAD]]</f>
        <v>2997225</v>
      </c>
      <c r="I837" s="134">
        <v>44432</v>
      </c>
      <c r="J837" s="118" t="s">
        <v>1115</v>
      </c>
    </row>
    <row r="838" spans="1:10" ht="30" hidden="1" customHeight="1" x14ac:dyDescent="0.3">
      <c r="A838" s="115">
        <v>5543</v>
      </c>
      <c r="B838" s="115">
        <v>1</v>
      </c>
      <c r="C838" s="115" t="s">
        <v>21</v>
      </c>
      <c r="D838" s="132" t="s">
        <v>1329</v>
      </c>
      <c r="E838" s="132" t="s">
        <v>1114</v>
      </c>
      <c r="F838" s="132" t="s">
        <v>1332</v>
      </c>
      <c r="G838" s="115" t="s">
        <v>1427</v>
      </c>
      <c r="H838" s="133">
        <f>(2997225)*ListaDeInventario34[[#This Row],[CANTIDAD]]</f>
        <v>2997225</v>
      </c>
      <c r="I838" s="134">
        <v>44432</v>
      </c>
      <c r="J838" s="118" t="s">
        <v>1115</v>
      </c>
    </row>
    <row r="839" spans="1:10" ht="30" hidden="1" customHeight="1" x14ac:dyDescent="0.3">
      <c r="A839" s="115">
        <v>5559</v>
      </c>
      <c r="B839" s="115">
        <v>1</v>
      </c>
      <c r="C839" s="115" t="s">
        <v>21</v>
      </c>
      <c r="D839" s="115" t="s">
        <v>1286</v>
      </c>
      <c r="E839" s="115" t="s">
        <v>1334</v>
      </c>
      <c r="F839" s="116" t="s">
        <v>1333</v>
      </c>
      <c r="G839" s="117" t="s">
        <v>1427</v>
      </c>
      <c r="H839" s="127">
        <f>(18290000)*ListaDeInventario34[[#This Row],[CANTIDAD]]</f>
        <v>18290000</v>
      </c>
      <c r="I839" s="120">
        <v>44445</v>
      </c>
      <c r="J839" s="117" t="s">
        <v>1117</v>
      </c>
    </row>
    <row r="840" spans="1:10" ht="30" hidden="1" customHeight="1" x14ac:dyDescent="0.3">
      <c r="A840" s="115">
        <v>5560</v>
      </c>
      <c r="B840" s="115">
        <v>1</v>
      </c>
      <c r="C840" s="115" t="s">
        <v>21</v>
      </c>
      <c r="D840" s="115" t="s">
        <v>1286</v>
      </c>
      <c r="E840" s="115" t="s">
        <v>1334</v>
      </c>
      <c r="F840" s="116" t="s">
        <v>1335</v>
      </c>
      <c r="G840" s="117" t="s">
        <v>1427</v>
      </c>
      <c r="H840" s="127">
        <f>(18290000)*ListaDeInventario34[[#This Row],[CANTIDAD]]</f>
        <v>18290000</v>
      </c>
      <c r="I840" s="120">
        <v>44448</v>
      </c>
      <c r="J840" s="117" t="s">
        <v>1117</v>
      </c>
    </row>
    <row r="841" spans="1:10" ht="30" hidden="1" customHeight="1" x14ac:dyDescent="0.3">
      <c r="A841" s="115">
        <v>5544</v>
      </c>
      <c r="B841" s="115">
        <v>1</v>
      </c>
      <c r="C841" s="115" t="s">
        <v>21</v>
      </c>
      <c r="D841" s="115" t="s">
        <v>1337</v>
      </c>
      <c r="E841" s="115" t="s">
        <v>1270</v>
      </c>
      <c r="F841" s="116" t="s">
        <v>1271</v>
      </c>
      <c r="G841" s="117" t="s">
        <v>1427</v>
      </c>
      <c r="H841" s="127">
        <f>(18587478)*ListaDeInventario34[[#This Row],[CANTIDAD]]</f>
        <v>18587478</v>
      </c>
      <c r="I841" s="124">
        <v>44455</v>
      </c>
      <c r="J841" s="117" t="s">
        <v>1117</v>
      </c>
    </row>
    <row r="842" spans="1:10" ht="30" hidden="1" customHeight="1" x14ac:dyDescent="0.3">
      <c r="A842" s="115">
        <v>5545</v>
      </c>
      <c r="B842" s="115">
        <v>1</v>
      </c>
      <c r="C842" s="115" t="s">
        <v>21</v>
      </c>
      <c r="D842" s="115" t="s">
        <v>1337</v>
      </c>
      <c r="E842" s="115" t="s">
        <v>1270</v>
      </c>
      <c r="F842" s="116" t="s">
        <v>1272</v>
      </c>
      <c r="G842" s="117" t="s">
        <v>1427</v>
      </c>
      <c r="H842" s="127">
        <f>(18587478)*ListaDeInventario34[[#This Row],[CANTIDAD]]</f>
        <v>18587478</v>
      </c>
      <c r="I842" s="124">
        <v>44474</v>
      </c>
      <c r="J842" s="117" t="s">
        <v>1117</v>
      </c>
    </row>
    <row r="843" spans="1:10" ht="30" hidden="1" customHeight="1" x14ac:dyDescent="0.3">
      <c r="A843" s="115">
        <v>5546</v>
      </c>
      <c r="B843" s="115">
        <v>1</v>
      </c>
      <c r="C843" s="115" t="s">
        <v>21</v>
      </c>
      <c r="D843" s="115" t="s">
        <v>1337</v>
      </c>
      <c r="E843" s="115" t="s">
        <v>1270</v>
      </c>
      <c r="F843" s="116" t="s">
        <v>1269</v>
      </c>
      <c r="G843" s="117" t="s">
        <v>1427</v>
      </c>
      <c r="H843" s="127">
        <f>(18587478)*ListaDeInventario34[[#This Row],[CANTIDAD]]</f>
        <v>18587478</v>
      </c>
      <c r="I843" s="124">
        <v>44483</v>
      </c>
      <c r="J843" s="117" t="s">
        <v>1117</v>
      </c>
    </row>
    <row r="844" spans="1:10" ht="30" hidden="1" customHeight="1" x14ac:dyDescent="0.3">
      <c r="A844" s="115">
        <v>5547</v>
      </c>
      <c r="B844" s="115">
        <v>1</v>
      </c>
      <c r="C844" s="115" t="s">
        <v>21</v>
      </c>
      <c r="D844" s="115" t="s">
        <v>1336</v>
      </c>
      <c r="E844" s="115" t="s">
        <v>1273</v>
      </c>
      <c r="F844" s="116" t="s">
        <v>1274</v>
      </c>
      <c r="G844" s="117" t="s">
        <v>1427</v>
      </c>
      <c r="H844" s="127">
        <f>(17341504.2)*ListaDeInventario34[[#This Row],[CANTIDAD]]</f>
        <v>17341504.199999999</v>
      </c>
      <c r="I844" s="124">
        <v>44449</v>
      </c>
      <c r="J844" s="117" t="s">
        <v>1117</v>
      </c>
    </row>
    <row r="845" spans="1:10" ht="30" hidden="1" customHeight="1" x14ac:dyDescent="0.3">
      <c r="A845" s="115">
        <v>5526</v>
      </c>
      <c r="B845" s="115">
        <v>1</v>
      </c>
      <c r="C845" s="115" t="s">
        <v>21</v>
      </c>
      <c r="D845" s="115" t="s">
        <v>1276</v>
      </c>
      <c r="E845" s="115" t="s">
        <v>1116</v>
      </c>
      <c r="F845" s="116" t="s">
        <v>1275</v>
      </c>
      <c r="G845" s="117" t="s">
        <v>1427</v>
      </c>
      <c r="H845" s="127">
        <f>(2839100)*ListaDeInventario34[[#This Row],[CANTIDAD]]</f>
        <v>2839100</v>
      </c>
      <c r="I845" s="124">
        <v>44445</v>
      </c>
      <c r="J845" s="117" t="s">
        <v>1115</v>
      </c>
    </row>
    <row r="846" spans="1:10" ht="30" hidden="1" customHeight="1" x14ac:dyDescent="0.3">
      <c r="A846" s="115">
        <v>5527</v>
      </c>
      <c r="B846" s="115">
        <v>1</v>
      </c>
      <c r="C846" s="115" t="s">
        <v>21</v>
      </c>
      <c r="D846" s="115" t="s">
        <v>1276</v>
      </c>
      <c r="E846" s="115" t="s">
        <v>1116</v>
      </c>
      <c r="F846" s="116" t="s">
        <v>1277</v>
      </c>
      <c r="G846" s="117" t="s">
        <v>1427</v>
      </c>
      <c r="H846" s="127">
        <f>(2839100)*ListaDeInventario34[[#This Row],[CANTIDAD]]</f>
        <v>2839100</v>
      </c>
      <c r="I846" s="124">
        <v>44445</v>
      </c>
      <c r="J846" s="117" t="s">
        <v>1115</v>
      </c>
    </row>
    <row r="847" spans="1:10" ht="30" hidden="1" customHeight="1" x14ac:dyDescent="0.3">
      <c r="A847" s="115">
        <v>5528</v>
      </c>
      <c r="B847" s="115">
        <v>1</v>
      </c>
      <c r="C847" s="115" t="s">
        <v>21</v>
      </c>
      <c r="D847" s="115" t="s">
        <v>1276</v>
      </c>
      <c r="E847" s="115" t="s">
        <v>1116</v>
      </c>
      <c r="F847" s="116" t="s">
        <v>1278</v>
      </c>
      <c r="G847" s="117" t="s">
        <v>1427</v>
      </c>
      <c r="H847" s="127">
        <f>(2839100)*ListaDeInventario34[[#This Row],[CANTIDAD]]</f>
        <v>2839100</v>
      </c>
      <c r="I847" s="124">
        <v>44445</v>
      </c>
      <c r="J847" s="117" t="s">
        <v>1115</v>
      </c>
    </row>
    <row r="848" spans="1:10" ht="30" hidden="1" customHeight="1" x14ac:dyDescent="0.3">
      <c r="A848" s="115">
        <v>5529</v>
      </c>
      <c r="B848" s="115">
        <v>1</v>
      </c>
      <c r="C848" s="115" t="s">
        <v>21</v>
      </c>
      <c r="D848" s="115" t="s">
        <v>1276</v>
      </c>
      <c r="E848" s="115" t="s">
        <v>1116</v>
      </c>
      <c r="F848" s="116" t="s">
        <v>1279</v>
      </c>
      <c r="G848" s="117" t="s">
        <v>1427</v>
      </c>
      <c r="H848" s="127">
        <f>(2839100)*ListaDeInventario34[[#This Row],[CANTIDAD]]</f>
        <v>2839100</v>
      </c>
      <c r="I848" s="124">
        <v>44445</v>
      </c>
      <c r="J848" s="117" t="s">
        <v>1115</v>
      </c>
    </row>
    <row r="849" spans="1:10" ht="30" hidden="1" customHeight="1" x14ac:dyDescent="0.3">
      <c r="A849" s="115">
        <v>5530</v>
      </c>
      <c r="B849" s="115">
        <v>1</v>
      </c>
      <c r="C849" s="115" t="s">
        <v>21</v>
      </c>
      <c r="D849" s="115" t="s">
        <v>1276</v>
      </c>
      <c r="E849" s="115" t="s">
        <v>1116</v>
      </c>
      <c r="F849" s="116" t="s">
        <v>1280</v>
      </c>
      <c r="G849" s="117" t="s">
        <v>1427</v>
      </c>
      <c r="H849" s="127">
        <f>(2839100)*ListaDeInventario34[[#This Row],[CANTIDAD]]</f>
        <v>2839100</v>
      </c>
      <c r="I849" s="124">
        <v>44445</v>
      </c>
      <c r="J849" s="117" t="s">
        <v>1115</v>
      </c>
    </row>
    <row r="850" spans="1:10" ht="30" hidden="1" customHeight="1" x14ac:dyDescent="0.3">
      <c r="A850" s="115">
        <v>5531</v>
      </c>
      <c r="B850" s="115">
        <v>1</v>
      </c>
      <c r="C850" s="115" t="s">
        <v>21</v>
      </c>
      <c r="D850" s="115" t="s">
        <v>1276</v>
      </c>
      <c r="E850" s="115" t="s">
        <v>1116</v>
      </c>
      <c r="F850" s="116" t="s">
        <v>1281</v>
      </c>
      <c r="G850" s="117" t="s">
        <v>1427</v>
      </c>
      <c r="H850" s="127">
        <f>(2839100)*ListaDeInventario34[[#This Row],[CANTIDAD]]</f>
        <v>2839100</v>
      </c>
      <c r="I850" s="124">
        <v>44445</v>
      </c>
      <c r="J850" s="117" t="s">
        <v>1115</v>
      </c>
    </row>
    <row r="851" spans="1:10" ht="30" hidden="1" customHeight="1" x14ac:dyDescent="0.3">
      <c r="A851" s="115">
        <v>5532</v>
      </c>
      <c r="B851" s="115">
        <v>1</v>
      </c>
      <c r="C851" s="115" t="s">
        <v>21</v>
      </c>
      <c r="D851" s="115" t="s">
        <v>1276</v>
      </c>
      <c r="E851" s="115" t="s">
        <v>1116</v>
      </c>
      <c r="F851" s="116" t="s">
        <v>1282</v>
      </c>
      <c r="G851" s="117" t="s">
        <v>1427</v>
      </c>
      <c r="H851" s="127">
        <f>(2839100)*ListaDeInventario34[[#This Row],[CANTIDAD]]</f>
        <v>2839100</v>
      </c>
      <c r="I851" s="124">
        <v>44445</v>
      </c>
      <c r="J851" s="117" t="s">
        <v>1115</v>
      </c>
    </row>
    <row r="852" spans="1:10" ht="30" hidden="1" customHeight="1" x14ac:dyDescent="0.3">
      <c r="A852" s="115">
        <v>5533</v>
      </c>
      <c r="B852" s="115">
        <v>1</v>
      </c>
      <c r="C852" s="115" t="s">
        <v>21</v>
      </c>
      <c r="D852" s="115" t="s">
        <v>1276</v>
      </c>
      <c r="E852" s="115" t="s">
        <v>1116</v>
      </c>
      <c r="F852" s="116" t="s">
        <v>1283</v>
      </c>
      <c r="G852" s="117" t="s">
        <v>1427</v>
      </c>
      <c r="H852" s="127">
        <f>(2839100)*ListaDeInventario34[[#This Row],[CANTIDAD]]</f>
        <v>2839100</v>
      </c>
      <c r="I852" s="124">
        <v>44445</v>
      </c>
      <c r="J852" s="117" t="s">
        <v>1115</v>
      </c>
    </row>
    <row r="853" spans="1:10" ht="30" hidden="1" customHeight="1" x14ac:dyDescent="0.3">
      <c r="A853" s="115">
        <v>5534</v>
      </c>
      <c r="B853" s="115">
        <v>1</v>
      </c>
      <c r="C853" s="115" t="s">
        <v>21</v>
      </c>
      <c r="D853" s="115" t="s">
        <v>1276</v>
      </c>
      <c r="E853" s="115" t="s">
        <v>1116</v>
      </c>
      <c r="F853" s="116" t="s">
        <v>1284</v>
      </c>
      <c r="G853" s="117" t="s">
        <v>1427</v>
      </c>
      <c r="H853" s="127">
        <f>(2839100)*ListaDeInventario34[[#This Row],[CANTIDAD]]</f>
        <v>2839100</v>
      </c>
      <c r="I853" s="124">
        <v>44445</v>
      </c>
      <c r="J853" s="117" t="s">
        <v>1115</v>
      </c>
    </row>
    <row r="854" spans="1:10" ht="30" hidden="1" customHeight="1" x14ac:dyDescent="0.3">
      <c r="A854" s="115">
        <v>5535</v>
      </c>
      <c r="B854" s="115">
        <v>1</v>
      </c>
      <c r="C854" s="115" t="s">
        <v>21</v>
      </c>
      <c r="D854" s="115" t="s">
        <v>1276</v>
      </c>
      <c r="E854" s="115" t="s">
        <v>1116</v>
      </c>
      <c r="F854" s="116" t="s">
        <v>1285</v>
      </c>
      <c r="G854" s="117" t="s">
        <v>1427</v>
      </c>
      <c r="H854" s="127">
        <f>(2839100)*ListaDeInventario34[[#This Row],[CANTIDAD]]</f>
        <v>2839100</v>
      </c>
      <c r="I854" s="124">
        <v>44412</v>
      </c>
      <c r="J854" s="117" t="s">
        <v>1115</v>
      </c>
    </row>
    <row r="855" spans="1:10" ht="30" hidden="1" customHeight="1" x14ac:dyDescent="0.3">
      <c r="A855" s="115">
        <v>5641</v>
      </c>
      <c r="B855" s="115">
        <v>48</v>
      </c>
      <c r="C855" s="115" t="s">
        <v>21</v>
      </c>
      <c r="D855" s="115" t="s">
        <v>1423</v>
      </c>
      <c r="E855" s="115" t="s">
        <v>1432</v>
      </c>
      <c r="F855" s="115" t="s">
        <v>1432</v>
      </c>
      <c r="G855" s="117" t="s">
        <v>1117</v>
      </c>
      <c r="H855" s="127">
        <f>(5256.9)*ListaDeInventario34[[#This Row],[CANTIDAD]]</f>
        <v>252331.19999999998</v>
      </c>
      <c r="I855" s="120">
        <v>44505</v>
      </c>
      <c r="J855" s="118" t="s">
        <v>1117</v>
      </c>
    </row>
    <row r="856" spans="1:10" ht="30" hidden="1" customHeight="1" x14ac:dyDescent="0.3">
      <c r="A856" s="115">
        <v>5642</v>
      </c>
      <c r="B856" s="115">
        <v>16</v>
      </c>
      <c r="C856" s="115" t="s">
        <v>21</v>
      </c>
      <c r="D856" s="115" t="s">
        <v>1424</v>
      </c>
      <c r="E856" s="115" t="s">
        <v>1432</v>
      </c>
      <c r="F856" s="115" t="s">
        <v>1432</v>
      </c>
      <c r="G856" s="117" t="s">
        <v>1117</v>
      </c>
      <c r="H856" s="127">
        <f>(3464.99)*ListaDeInventario34[[#This Row],[CANTIDAD]]</f>
        <v>55439.839999999997</v>
      </c>
      <c r="I856" s="120">
        <v>44505</v>
      </c>
      <c r="J856" s="118" t="s">
        <v>1117</v>
      </c>
    </row>
    <row r="857" spans="1:10" ht="30" hidden="1" customHeight="1" x14ac:dyDescent="0.3">
      <c r="A857" s="115">
        <v>5561</v>
      </c>
      <c r="B857" s="115">
        <v>1</v>
      </c>
      <c r="C857" s="115" t="s">
        <v>21</v>
      </c>
      <c r="D857" s="115" t="s">
        <v>1291</v>
      </c>
      <c r="E857" s="115" t="s">
        <v>1290</v>
      </c>
      <c r="F857" s="116" t="s">
        <v>1287</v>
      </c>
      <c r="G857" s="117" t="s">
        <v>1427</v>
      </c>
      <c r="H857" s="127">
        <f>(98940)*ListaDeInventario34[[#This Row],[CANTIDAD]]</f>
        <v>98940</v>
      </c>
      <c r="I857" s="120">
        <v>44504</v>
      </c>
      <c r="J857" s="118" t="s">
        <v>1115</v>
      </c>
    </row>
    <row r="858" spans="1:10" ht="30" hidden="1" customHeight="1" x14ac:dyDescent="0.3">
      <c r="A858" s="115">
        <v>5562</v>
      </c>
      <c r="B858" s="115">
        <v>1</v>
      </c>
      <c r="C858" s="115" t="s">
        <v>21</v>
      </c>
      <c r="D858" s="115" t="s">
        <v>1291</v>
      </c>
      <c r="E858" s="115" t="s">
        <v>1290</v>
      </c>
      <c r="F858" s="116" t="s">
        <v>1288</v>
      </c>
      <c r="G858" s="117" t="s">
        <v>1427</v>
      </c>
      <c r="H858" s="127">
        <f>(98940)*ListaDeInventario34[[#This Row],[CANTIDAD]]</f>
        <v>98940</v>
      </c>
      <c r="I858" s="120">
        <v>44504</v>
      </c>
      <c r="J858" s="118" t="s">
        <v>1115</v>
      </c>
    </row>
    <row r="859" spans="1:10" ht="30" hidden="1" customHeight="1" x14ac:dyDescent="0.3">
      <c r="A859" s="115">
        <v>5563</v>
      </c>
      <c r="B859" s="115">
        <v>1</v>
      </c>
      <c r="C859" s="115" t="s">
        <v>21</v>
      </c>
      <c r="D859" s="115" t="s">
        <v>1291</v>
      </c>
      <c r="E859" s="115" t="s">
        <v>1290</v>
      </c>
      <c r="F859" s="116" t="s">
        <v>1289</v>
      </c>
      <c r="G859" s="117" t="s">
        <v>1427</v>
      </c>
      <c r="H859" s="127">
        <f>(98940)*ListaDeInventario34[[#This Row],[CANTIDAD]]</f>
        <v>98940</v>
      </c>
      <c r="I859" s="120">
        <v>44504</v>
      </c>
      <c r="J859" s="118" t="s">
        <v>1115</v>
      </c>
    </row>
    <row r="860" spans="1:10" ht="30" hidden="1" customHeight="1" x14ac:dyDescent="0.3">
      <c r="A860" s="115">
        <v>5649</v>
      </c>
      <c r="B860" s="115">
        <v>1</v>
      </c>
      <c r="C860" s="115" t="s">
        <v>21</v>
      </c>
      <c r="D860" s="115" t="s">
        <v>1339</v>
      </c>
      <c r="E860" s="115" t="s">
        <v>1340</v>
      </c>
      <c r="F860" s="116" t="s">
        <v>1341</v>
      </c>
      <c r="G860" s="117" t="s">
        <v>1427</v>
      </c>
      <c r="H860" s="125">
        <v>19290000</v>
      </c>
      <c r="I860" s="124">
        <v>44545</v>
      </c>
      <c r="J860" s="117" t="s">
        <v>1117</v>
      </c>
    </row>
    <row r="861" spans="1:10" ht="30" hidden="1" customHeight="1" x14ac:dyDescent="0.3">
      <c r="A861" s="115">
        <v>5650</v>
      </c>
      <c r="B861" s="115">
        <v>1</v>
      </c>
      <c r="C861" s="115" t="s">
        <v>21</v>
      </c>
      <c r="D861" s="115" t="s">
        <v>1342</v>
      </c>
      <c r="E861" s="115" t="s">
        <v>1270</v>
      </c>
      <c r="F861" s="116" t="s">
        <v>1343</v>
      </c>
      <c r="G861" s="117" t="s">
        <v>1427</v>
      </c>
      <c r="H861" s="125">
        <v>19587478</v>
      </c>
      <c r="I861" s="124">
        <v>44545</v>
      </c>
      <c r="J861" s="117" t="s">
        <v>1117</v>
      </c>
    </row>
    <row r="862" spans="1:10" ht="30" hidden="1" customHeight="1" x14ac:dyDescent="0.3">
      <c r="A862" s="115">
        <v>5651</v>
      </c>
      <c r="B862" s="115">
        <v>1</v>
      </c>
      <c r="C862" s="115" t="s">
        <v>21</v>
      </c>
      <c r="D862" s="115" t="s">
        <v>1344</v>
      </c>
      <c r="E862" s="115" t="s">
        <v>1345</v>
      </c>
      <c r="F862" s="116" t="s">
        <v>1346</v>
      </c>
      <c r="G862" s="117" t="s">
        <v>1427</v>
      </c>
      <c r="H862" s="125">
        <v>7142400</v>
      </c>
      <c r="I862" s="124">
        <v>44550</v>
      </c>
      <c r="J862" s="117" t="s">
        <v>1117</v>
      </c>
    </row>
    <row r="863" spans="1:10" ht="30" hidden="1" customHeight="1" x14ac:dyDescent="0.3">
      <c r="A863" s="115">
        <v>5645</v>
      </c>
      <c r="B863" s="115">
        <v>1</v>
      </c>
      <c r="C863" s="115" t="s">
        <v>21</v>
      </c>
      <c r="D863" s="115" t="s">
        <v>1347</v>
      </c>
      <c r="E863" s="115" t="s">
        <v>1348</v>
      </c>
      <c r="F863" s="116" t="s">
        <v>1366</v>
      </c>
      <c r="G863" s="117" t="s">
        <v>1427</v>
      </c>
      <c r="H863" s="125">
        <v>7222992.4000000004</v>
      </c>
      <c r="I863" s="124">
        <v>44545</v>
      </c>
      <c r="J863" s="117" t="s">
        <v>1117</v>
      </c>
    </row>
    <row r="864" spans="1:10" ht="30" hidden="1" customHeight="1" x14ac:dyDescent="0.3">
      <c r="A864" s="115">
        <v>5646</v>
      </c>
      <c r="B864" s="115">
        <v>1</v>
      </c>
      <c r="C864" s="115" t="s">
        <v>21</v>
      </c>
      <c r="D864" s="115" t="s">
        <v>1347</v>
      </c>
      <c r="E864" s="115" t="s">
        <v>1348</v>
      </c>
      <c r="F864" s="116" t="s">
        <v>1363</v>
      </c>
      <c r="G864" s="117" t="s">
        <v>1427</v>
      </c>
      <c r="H864" s="125">
        <v>7222992.4000000004</v>
      </c>
      <c r="I864" s="124">
        <v>44545</v>
      </c>
      <c r="J864" s="117" t="s">
        <v>1117</v>
      </c>
    </row>
    <row r="865" spans="1:10" ht="30" hidden="1" customHeight="1" x14ac:dyDescent="0.3">
      <c r="A865" s="115">
        <v>5647</v>
      </c>
      <c r="B865" s="115">
        <v>1</v>
      </c>
      <c r="C865" s="115" t="s">
        <v>21</v>
      </c>
      <c r="D865" s="115" t="s">
        <v>1347</v>
      </c>
      <c r="E865" s="115" t="s">
        <v>1348</v>
      </c>
      <c r="F865" s="116" t="s">
        <v>1364</v>
      </c>
      <c r="G865" s="117" t="s">
        <v>1427</v>
      </c>
      <c r="H865" s="125">
        <v>7222992.4000000004</v>
      </c>
      <c r="I865" s="124">
        <v>44545</v>
      </c>
      <c r="J865" s="117" t="s">
        <v>1117</v>
      </c>
    </row>
    <row r="866" spans="1:10" ht="30" hidden="1" customHeight="1" x14ac:dyDescent="0.3">
      <c r="A866" s="115">
        <v>5648</v>
      </c>
      <c r="B866" s="115">
        <v>1</v>
      </c>
      <c r="C866" s="115" t="s">
        <v>21</v>
      </c>
      <c r="D866" s="115" t="s">
        <v>1347</v>
      </c>
      <c r="E866" s="115" t="s">
        <v>1348</v>
      </c>
      <c r="F866" s="116" t="s">
        <v>1365</v>
      </c>
      <c r="G866" s="117" t="s">
        <v>1427</v>
      </c>
      <c r="H866" s="125">
        <v>7222992.4000000004</v>
      </c>
      <c r="I866" s="124">
        <v>44545</v>
      </c>
      <c r="J866" s="117" t="s">
        <v>1117</v>
      </c>
    </row>
    <row r="867" spans="1:10" ht="30" hidden="1" customHeight="1" x14ac:dyDescent="0.3">
      <c r="A867" s="115">
        <v>5652</v>
      </c>
      <c r="B867" s="115">
        <v>1</v>
      </c>
      <c r="C867" s="115" t="s">
        <v>21</v>
      </c>
      <c r="D867" s="115" t="s">
        <v>1349</v>
      </c>
      <c r="E867" s="115" t="s">
        <v>1116</v>
      </c>
      <c r="F867" s="116" t="s">
        <v>1360</v>
      </c>
      <c r="G867" s="117" t="s">
        <v>1427</v>
      </c>
      <c r="H867" s="125">
        <v>2814625</v>
      </c>
      <c r="I867" s="124">
        <v>44532</v>
      </c>
      <c r="J867" s="117" t="s">
        <v>1117</v>
      </c>
    </row>
    <row r="868" spans="1:10" ht="30" hidden="1" customHeight="1" x14ac:dyDescent="0.3">
      <c r="A868" s="115">
        <v>5653</v>
      </c>
      <c r="B868" s="115">
        <v>1</v>
      </c>
      <c r="C868" s="115" t="s">
        <v>21</v>
      </c>
      <c r="D868" s="115" t="s">
        <v>1349</v>
      </c>
      <c r="E868" s="115" t="s">
        <v>1116</v>
      </c>
      <c r="F868" s="116" t="s">
        <v>1521</v>
      </c>
      <c r="G868" s="117" t="s">
        <v>1427</v>
      </c>
      <c r="H868" s="125">
        <v>2814625</v>
      </c>
      <c r="I868" s="124">
        <v>44532</v>
      </c>
      <c r="J868" s="117" t="s">
        <v>1117</v>
      </c>
    </row>
    <row r="869" spans="1:10" ht="30" hidden="1" customHeight="1" x14ac:dyDescent="0.3">
      <c r="A869" s="115">
        <v>5654</v>
      </c>
      <c r="B869" s="115">
        <v>1</v>
      </c>
      <c r="C869" s="115" t="s">
        <v>21</v>
      </c>
      <c r="D869" s="115" t="s">
        <v>1349</v>
      </c>
      <c r="E869" s="115" t="s">
        <v>1116</v>
      </c>
      <c r="F869" s="116" t="s">
        <v>1357</v>
      </c>
      <c r="G869" s="117" t="s">
        <v>1427</v>
      </c>
      <c r="H869" s="125">
        <v>2814625</v>
      </c>
      <c r="I869" s="124">
        <v>44532</v>
      </c>
      <c r="J869" s="117" t="s">
        <v>1117</v>
      </c>
    </row>
    <row r="870" spans="1:10" ht="30" hidden="1" customHeight="1" x14ac:dyDescent="0.3">
      <c r="A870" s="115">
        <v>5655</v>
      </c>
      <c r="B870" s="115">
        <v>1</v>
      </c>
      <c r="C870" s="115" t="s">
        <v>21</v>
      </c>
      <c r="D870" s="115" t="s">
        <v>1349</v>
      </c>
      <c r="E870" s="115" t="s">
        <v>1116</v>
      </c>
      <c r="F870" s="116" t="s">
        <v>1358</v>
      </c>
      <c r="G870" s="117" t="s">
        <v>1427</v>
      </c>
      <c r="H870" s="125">
        <v>2814625</v>
      </c>
      <c r="I870" s="124">
        <v>44532</v>
      </c>
      <c r="J870" s="117" t="s">
        <v>1117</v>
      </c>
    </row>
    <row r="871" spans="1:10" ht="30" hidden="1" customHeight="1" x14ac:dyDescent="0.3">
      <c r="A871" s="115">
        <v>5656</v>
      </c>
      <c r="B871" s="115">
        <v>1</v>
      </c>
      <c r="C871" s="115" t="s">
        <v>21</v>
      </c>
      <c r="D871" s="115" t="s">
        <v>1349</v>
      </c>
      <c r="E871" s="115" t="s">
        <v>1116</v>
      </c>
      <c r="F871" s="116" t="s">
        <v>1359</v>
      </c>
      <c r="G871" s="117" t="s">
        <v>1427</v>
      </c>
      <c r="H871" s="125">
        <v>2814625</v>
      </c>
      <c r="I871" s="124">
        <v>44532</v>
      </c>
      <c r="J871" s="117" t="s">
        <v>1117</v>
      </c>
    </row>
    <row r="872" spans="1:10" ht="30" hidden="1" customHeight="1" x14ac:dyDescent="0.3">
      <c r="A872" s="115">
        <v>5657</v>
      </c>
      <c r="B872" s="115">
        <v>1</v>
      </c>
      <c r="C872" s="115" t="s">
        <v>21</v>
      </c>
      <c r="D872" s="115" t="s">
        <v>1350</v>
      </c>
      <c r="E872" s="115" t="s">
        <v>1351</v>
      </c>
      <c r="F872" s="116" t="s">
        <v>1362</v>
      </c>
      <c r="G872" s="117" t="s">
        <v>1427</v>
      </c>
      <c r="H872" s="125">
        <f>(2126925)*ListaDeInventario34[[#This Row],[CANTIDAD]]</f>
        <v>2126925</v>
      </c>
      <c r="I872" s="124">
        <v>44536</v>
      </c>
      <c r="J872" s="118" t="s">
        <v>1115</v>
      </c>
    </row>
    <row r="873" spans="1:10" ht="30" hidden="1" customHeight="1" x14ac:dyDescent="0.3">
      <c r="A873" s="115">
        <v>5658</v>
      </c>
      <c r="B873" s="115">
        <v>1</v>
      </c>
      <c r="C873" s="115" t="s">
        <v>21</v>
      </c>
      <c r="D873" s="115" t="s">
        <v>1350</v>
      </c>
      <c r="E873" s="115" t="s">
        <v>1351</v>
      </c>
      <c r="F873" s="116" t="s">
        <v>1361</v>
      </c>
      <c r="G873" s="117" t="s">
        <v>1427</v>
      </c>
      <c r="H873" s="125">
        <f>(2644425)*ListaDeInventario34[[#This Row],[CANTIDAD]]</f>
        <v>2644425</v>
      </c>
      <c r="I873" s="124">
        <v>44536</v>
      </c>
      <c r="J873" s="118" t="s">
        <v>1115</v>
      </c>
    </row>
    <row r="874" spans="1:10" ht="30" hidden="1" customHeight="1" x14ac:dyDescent="0.3">
      <c r="A874" s="115">
        <v>5659</v>
      </c>
      <c r="B874" s="115">
        <v>1</v>
      </c>
      <c r="C874" s="115" t="s">
        <v>21</v>
      </c>
      <c r="D874" s="115" t="s">
        <v>1353</v>
      </c>
      <c r="E874" s="115" t="s">
        <v>1351</v>
      </c>
      <c r="F874" s="116" t="s">
        <v>1352</v>
      </c>
      <c r="G874" s="117" t="s">
        <v>1427</v>
      </c>
      <c r="H874" s="125">
        <f>(2644425)*ListaDeInventario34[[#This Row],[CANTIDAD]]</f>
        <v>2644425</v>
      </c>
      <c r="I874" s="124">
        <v>44536</v>
      </c>
      <c r="J874" s="118" t="s">
        <v>1115</v>
      </c>
    </row>
    <row r="875" spans="1:10" ht="30" hidden="1" customHeight="1" x14ac:dyDescent="0.3">
      <c r="A875" s="115">
        <v>5660</v>
      </c>
      <c r="B875" s="115">
        <v>1</v>
      </c>
      <c r="C875" s="115" t="s">
        <v>21</v>
      </c>
      <c r="D875" s="115" t="s">
        <v>1354</v>
      </c>
      <c r="E875" s="115" t="s">
        <v>1351</v>
      </c>
      <c r="F875" s="116" t="s">
        <v>1355</v>
      </c>
      <c r="G875" s="117" t="s">
        <v>1427</v>
      </c>
      <c r="H875" s="125">
        <f>(2126925)*ListaDeInventario34[[#This Row],[CANTIDAD]]</f>
        <v>2126925</v>
      </c>
      <c r="I875" s="124">
        <v>44536</v>
      </c>
      <c r="J875" s="118" t="s">
        <v>1115</v>
      </c>
    </row>
    <row r="876" spans="1:10" ht="30" hidden="1" customHeight="1" x14ac:dyDescent="0.3">
      <c r="A876" s="115">
        <v>5661</v>
      </c>
      <c r="B876" s="115">
        <v>1</v>
      </c>
      <c r="C876" s="115"/>
      <c r="D876" s="115" t="s">
        <v>1353</v>
      </c>
      <c r="E876" s="115" t="s">
        <v>1351</v>
      </c>
      <c r="F876" s="116" t="s">
        <v>1356</v>
      </c>
      <c r="G876" s="117" t="s">
        <v>1427</v>
      </c>
      <c r="H876" s="136">
        <f>(2126925)*ListaDeInventario34[[#This Row],[CANTIDAD]]</f>
        <v>2126925</v>
      </c>
      <c r="I876" s="124">
        <v>44536</v>
      </c>
      <c r="J876" s="118" t="s">
        <v>1115</v>
      </c>
    </row>
    <row r="877" spans="1:10" s="126" customFormat="1" ht="30" hidden="1" customHeight="1" x14ac:dyDescent="0.3">
      <c r="A877" s="188" t="s">
        <v>1494</v>
      </c>
      <c r="B877" s="188" t="s">
        <v>1495</v>
      </c>
      <c r="C877" s="189" t="s">
        <v>21</v>
      </c>
      <c r="D877" s="129" t="s">
        <v>1496</v>
      </c>
      <c r="E877" s="122" t="s">
        <v>1432</v>
      </c>
      <c r="F877" s="122" t="s">
        <v>1432</v>
      </c>
      <c r="G877" s="132" t="s">
        <v>1427</v>
      </c>
      <c r="H877" s="130">
        <v>114932</v>
      </c>
      <c r="I877" s="190">
        <v>44347</v>
      </c>
      <c r="J877" s="191" t="s">
        <v>1497</v>
      </c>
    </row>
    <row r="878" spans="1:10" ht="30" hidden="1" customHeight="1" x14ac:dyDescent="0.3">
      <c r="A878" s="115">
        <v>5786</v>
      </c>
      <c r="B878" s="115">
        <v>50</v>
      </c>
      <c r="C878" s="115" t="s">
        <v>21</v>
      </c>
      <c r="D878" s="115" t="s">
        <v>1458</v>
      </c>
      <c r="E878" s="115" t="s">
        <v>1459</v>
      </c>
      <c r="F878" s="116" t="s">
        <v>1432</v>
      </c>
      <c r="G878" s="117" t="s">
        <v>1427</v>
      </c>
      <c r="H878" s="125">
        <f>(9357.99)*ListaDeInventario34[[#This Row],[CANTIDAD]]</f>
        <v>467899.5</v>
      </c>
      <c r="I878" s="124">
        <v>44547</v>
      </c>
      <c r="J878" s="118" t="s">
        <v>1460</v>
      </c>
    </row>
    <row r="879" spans="1:10" s="114" customFormat="1" ht="30" hidden="1" customHeight="1" x14ac:dyDescent="0.3">
      <c r="A879" s="173">
        <v>5787</v>
      </c>
      <c r="B879" s="173">
        <v>1</v>
      </c>
      <c r="C879" s="129"/>
      <c r="D879" s="173" t="s">
        <v>1461</v>
      </c>
      <c r="E879" s="174" t="s">
        <v>1432</v>
      </c>
      <c r="F879" s="174" t="s">
        <v>1432</v>
      </c>
      <c r="G879" s="135" t="s">
        <v>1427</v>
      </c>
      <c r="H879" s="155">
        <v>4670001</v>
      </c>
      <c r="I879" s="176">
        <v>44530</v>
      </c>
      <c r="J879" s="175" t="s">
        <v>1117</v>
      </c>
    </row>
    <row r="880" spans="1:10" s="114" customFormat="1" ht="30" customHeight="1" x14ac:dyDescent="0.3">
      <c r="A880" s="115">
        <v>5792</v>
      </c>
      <c r="B880" s="115">
        <v>1</v>
      </c>
      <c r="C880" s="115" t="s">
        <v>21</v>
      </c>
      <c r="D880" s="115" t="s">
        <v>1477</v>
      </c>
      <c r="E880" s="115" t="s">
        <v>1479</v>
      </c>
      <c r="F880" s="116" t="s">
        <v>1515</v>
      </c>
      <c r="G880" s="117" t="s">
        <v>1427</v>
      </c>
      <c r="H880" s="125">
        <f>(16919.2884)*ListaDeInventario34[[#This Row],[CANTIDAD]]</f>
        <v>16919.288400000001</v>
      </c>
      <c r="I880" s="120">
        <v>44625</v>
      </c>
      <c r="J880" s="118" t="s">
        <v>1123</v>
      </c>
    </row>
    <row r="881" spans="1:10" s="114" customFormat="1" ht="30" customHeight="1" x14ac:dyDescent="0.3">
      <c r="A881" s="115">
        <v>5793</v>
      </c>
      <c r="B881" s="115">
        <v>1</v>
      </c>
      <c r="C881" s="115" t="s">
        <v>21</v>
      </c>
      <c r="D881" s="115" t="s">
        <v>1477</v>
      </c>
      <c r="E881" s="115" t="s">
        <v>1479</v>
      </c>
      <c r="F881" s="116" t="s">
        <v>1516</v>
      </c>
      <c r="G881" s="117" t="s">
        <v>1427</v>
      </c>
      <c r="H881" s="125">
        <f>(16919.2884)*ListaDeInventario34[[#This Row],[CANTIDAD]]</f>
        <v>16919.288400000001</v>
      </c>
      <c r="I881" s="120">
        <v>44625</v>
      </c>
      <c r="J881" s="118" t="s">
        <v>1123</v>
      </c>
    </row>
    <row r="882" spans="1:10" s="114" customFormat="1" ht="30" customHeight="1" x14ac:dyDescent="0.3">
      <c r="A882" s="115">
        <v>5794</v>
      </c>
      <c r="B882" s="115">
        <v>1</v>
      </c>
      <c r="C882" s="115" t="s">
        <v>21</v>
      </c>
      <c r="D882" s="115" t="s">
        <v>1478</v>
      </c>
      <c r="E882" s="115" t="s">
        <v>1479</v>
      </c>
      <c r="F882" s="197" t="s">
        <v>1520</v>
      </c>
      <c r="G882" s="117" t="s">
        <v>1427</v>
      </c>
      <c r="H882" s="125">
        <f>(28133.56)*ListaDeInventario34[[#This Row],[CANTIDAD]]</f>
        <v>28133.56</v>
      </c>
      <c r="I882" s="120">
        <v>44625</v>
      </c>
      <c r="J882" s="118" t="s">
        <v>1518</v>
      </c>
    </row>
    <row r="883" spans="1:10" s="114" customFormat="1" ht="30" customHeight="1" x14ac:dyDescent="0.3">
      <c r="A883" s="115">
        <v>5795</v>
      </c>
      <c r="B883" s="115">
        <v>1</v>
      </c>
      <c r="C883" s="115" t="s">
        <v>21</v>
      </c>
      <c r="D883" s="115" t="s">
        <v>1478</v>
      </c>
      <c r="E883" s="115" t="s">
        <v>1479</v>
      </c>
      <c r="F883" s="116">
        <v>1757390</v>
      </c>
      <c r="G883" s="117" t="s">
        <v>1427</v>
      </c>
      <c r="H883" s="125">
        <f>(28133.56)*ListaDeInventario34[[#This Row],[CANTIDAD]]</f>
        <v>28133.56</v>
      </c>
      <c r="I883" s="120">
        <v>44625</v>
      </c>
      <c r="J883" s="118" t="s">
        <v>1117</v>
      </c>
    </row>
    <row r="884" spans="1:10" s="114" customFormat="1" ht="30" customHeight="1" x14ac:dyDescent="0.3">
      <c r="A884" s="115">
        <v>5796</v>
      </c>
      <c r="B884" s="115">
        <v>1</v>
      </c>
      <c r="C884" s="115" t="s">
        <v>21</v>
      </c>
      <c r="D884" s="115" t="s">
        <v>1478</v>
      </c>
      <c r="E884" s="115" t="s">
        <v>1479</v>
      </c>
      <c r="F884" s="197" t="s">
        <v>1519</v>
      </c>
      <c r="G884" s="117" t="s">
        <v>1427</v>
      </c>
      <c r="H884" s="125">
        <f>(28133.56)*ListaDeInventario34[[#This Row],[CANTIDAD]]</f>
        <v>28133.56</v>
      </c>
      <c r="I884" s="120">
        <v>44625</v>
      </c>
      <c r="J884" s="118" t="s">
        <v>1518</v>
      </c>
    </row>
    <row r="885" spans="1:10" s="114" customFormat="1" ht="30" customHeight="1" thickBot="1" x14ac:dyDescent="0.35">
      <c r="A885" s="115">
        <v>5797</v>
      </c>
      <c r="B885" s="115">
        <v>1</v>
      </c>
      <c r="C885" s="115" t="s">
        <v>21</v>
      </c>
      <c r="D885" s="115" t="s">
        <v>1478</v>
      </c>
      <c r="E885" s="115" t="s">
        <v>1479</v>
      </c>
      <c r="F885" s="116" t="s">
        <v>1517</v>
      </c>
      <c r="G885" s="117" t="s">
        <v>1427</v>
      </c>
      <c r="H885" s="125">
        <f>(28133.56)*ListaDeInventario34[[#This Row],[CANTIDAD]]</f>
        <v>28133.56</v>
      </c>
      <c r="I885" s="120">
        <v>44625</v>
      </c>
      <c r="J885" s="118" t="s">
        <v>144</v>
      </c>
    </row>
    <row r="886" spans="1:10" s="114" customFormat="1" ht="30" hidden="1" customHeight="1" thickBot="1" x14ac:dyDescent="0.35">
      <c r="A886" s="115" t="s">
        <v>21</v>
      </c>
      <c r="B886" s="115">
        <v>1</v>
      </c>
      <c r="C886" s="115"/>
      <c r="D886" s="115" t="s">
        <v>1530</v>
      </c>
      <c r="E886" s="115" t="s">
        <v>1531</v>
      </c>
      <c r="F886" s="116" t="s">
        <v>21</v>
      </c>
      <c r="G886" s="117" t="s">
        <v>1427</v>
      </c>
      <c r="H886" s="125">
        <v>12490000</v>
      </c>
      <c r="I886" s="120">
        <v>44757</v>
      </c>
      <c r="J886" s="118" t="s">
        <v>1117</v>
      </c>
    </row>
    <row r="887" spans="1:10" s="114" customFormat="1" ht="30" hidden="1" customHeight="1" thickBot="1" x14ac:dyDescent="0.35">
      <c r="A887" s="115" t="s">
        <v>21</v>
      </c>
      <c r="B887" s="115">
        <v>1</v>
      </c>
      <c r="C887" s="115"/>
      <c r="D887" s="115" t="s">
        <v>1530</v>
      </c>
      <c r="E887" s="115" t="s">
        <v>1531</v>
      </c>
      <c r="F887" s="116" t="s">
        <v>21</v>
      </c>
      <c r="G887" s="117" t="s">
        <v>1427</v>
      </c>
      <c r="H887" s="125">
        <v>12490000</v>
      </c>
      <c r="I887" s="120">
        <v>44757</v>
      </c>
      <c r="J887" s="118" t="s">
        <v>1117</v>
      </c>
    </row>
    <row r="888" spans="1:10" s="114" customFormat="1" ht="30" hidden="1" customHeight="1" thickBot="1" x14ac:dyDescent="0.35">
      <c r="A888" s="115" t="s">
        <v>21</v>
      </c>
      <c r="B888" s="115">
        <v>1</v>
      </c>
      <c r="C888" s="115"/>
      <c r="D888" s="115" t="s">
        <v>1530</v>
      </c>
      <c r="E888" s="115" t="s">
        <v>1531</v>
      </c>
      <c r="F888" s="116" t="s">
        <v>21</v>
      </c>
      <c r="G888" s="117" t="s">
        <v>1427</v>
      </c>
      <c r="H888" s="125">
        <v>12490000</v>
      </c>
      <c r="I888" s="120">
        <v>44757</v>
      </c>
      <c r="J888" s="118" t="s">
        <v>1117</v>
      </c>
    </row>
    <row r="889" spans="1:10" s="114" customFormat="1" ht="30" hidden="1" customHeight="1" thickBot="1" x14ac:dyDescent="0.35">
      <c r="A889" s="115" t="s">
        <v>21</v>
      </c>
      <c r="B889" s="115">
        <v>1</v>
      </c>
      <c r="C889" s="115"/>
      <c r="D889" s="115" t="s">
        <v>1530</v>
      </c>
      <c r="E889" s="115" t="s">
        <v>1531</v>
      </c>
      <c r="F889" s="116" t="s">
        <v>21</v>
      </c>
      <c r="G889" s="117" t="s">
        <v>1427</v>
      </c>
      <c r="H889" s="125">
        <v>12490000</v>
      </c>
      <c r="I889" s="120">
        <v>44757</v>
      </c>
      <c r="J889" s="118" t="s">
        <v>1117</v>
      </c>
    </row>
    <row r="890" spans="1:10" s="114" customFormat="1" ht="30" hidden="1" customHeight="1" thickBot="1" x14ac:dyDescent="0.35">
      <c r="A890" s="115" t="s">
        <v>21</v>
      </c>
      <c r="B890" s="115">
        <v>1</v>
      </c>
      <c r="C890" s="115"/>
      <c r="D890" s="115" t="s">
        <v>1530</v>
      </c>
      <c r="E890" s="115" t="s">
        <v>1531</v>
      </c>
      <c r="F890" s="116" t="s">
        <v>21</v>
      </c>
      <c r="G890" s="117" t="s">
        <v>1427</v>
      </c>
      <c r="H890" s="125">
        <v>12490000</v>
      </c>
      <c r="I890" s="120">
        <v>44757</v>
      </c>
      <c r="J890" s="118" t="s">
        <v>1117</v>
      </c>
    </row>
    <row r="891" spans="1:10" s="114" customFormat="1" ht="30" hidden="1" customHeight="1" thickBot="1" x14ac:dyDescent="0.35">
      <c r="A891" s="115" t="s">
        <v>21</v>
      </c>
      <c r="B891" s="115">
        <v>1</v>
      </c>
      <c r="C891" s="115"/>
      <c r="D891" s="115" t="s">
        <v>1530</v>
      </c>
      <c r="E891" s="115" t="s">
        <v>1531</v>
      </c>
      <c r="F891" s="116" t="s">
        <v>21</v>
      </c>
      <c r="G891" s="117" t="s">
        <v>1427</v>
      </c>
      <c r="H891" s="125">
        <v>12490000</v>
      </c>
      <c r="I891" s="120">
        <v>44757</v>
      </c>
      <c r="J891" s="118" t="s">
        <v>1117</v>
      </c>
    </row>
    <row r="892" spans="1:10" s="114" customFormat="1" ht="30" hidden="1" customHeight="1" thickBot="1" x14ac:dyDescent="0.35">
      <c r="A892" s="115" t="s">
        <v>21</v>
      </c>
      <c r="B892" s="115">
        <v>1</v>
      </c>
      <c r="C892" s="115"/>
      <c r="D892" s="115" t="s">
        <v>1530</v>
      </c>
      <c r="E892" s="115" t="s">
        <v>1531</v>
      </c>
      <c r="F892" s="116" t="s">
        <v>21</v>
      </c>
      <c r="G892" s="117" t="s">
        <v>1427</v>
      </c>
      <c r="H892" s="125">
        <v>12490000</v>
      </c>
      <c r="I892" s="120">
        <v>44757</v>
      </c>
      <c r="J892" s="118" t="s">
        <v>1117</v>
      </c>
    </row>
    <row r="893" spans="1:10" s="114" customFormat="1" ht="30" hidden="1" customHeight="1" thickBot="1" x14ac:dyDescent="0.35">
      <c r="A893" s="115" t="s">
        <v>21</v>
      </c>
      <c r="B893" s="115">
        <v>1</v>
      </c>
      <c r="C893" s="115"/>
      <c r="D893" s="115" t="s">
        <v>1530</v>
      </c>
      <c r="E893" s="115" t="s">
        <v>1531</v>
      </c>
      <c r="F893" s="116" t="s">
        <v>21</v>
      </c>
      <c r="G893" s="117" t="s">
        <v>1427</v>
      </c>
      <c r="H893" s="125">
        <v>12490000</v>
      </c>
      <c r="I893" s="120">
        <v>44757</v>
      </c>
      <c r="J893" s="118" t="s">
        <v>1117</v>
      </c>
    </row>
    <row r="894" spans="1:10" s="114" customFormat="1" ht="30" hidden="1" customHeight="1" thickBot="1" x14ac:dyDescent="0.35">
      <c r="A894" s="115" t="s">
        <v>21</v>
      </c>
      <c r="B894" s="115">
        <v>1</v>
      </c>
      <c r="C894" s="115"/>
      <c r="D894" s="115" t="s">
        <v>1532</v>
      </c>
      <c r="E894" s="115" t="s">
        <v>1533</v>
      </c>
      <c r="F894" s="116" t="s">
        <v>21</v>
      </c>
      <c r="G894" s="117" t="s">
        <v>1427</v>
      </c>
      <c r="H894" s="119">
        <v>9266000</v>
      </c>
      <c r="I894" s="120">
        <v>44707</v>
      </c>
      <c r="J894" s="118" t="s">
        <v>1117</v>
      </c>
    </row>
    <row r="895" spans="1:10" s="114" customFormat="1" ht="30" hidden="1" customHeight="1" thickBot="1" x14ac:dyDescent="0.35">
      <c r="A895" s="115" t="s">
        <v>21</v>
      </c>
      <c r="B895" s="115">
        <v>1</v>
      </c>
      <c r="C895" s="115"/>
      <c r="D895" s="115" t="s">
        <v>1532</v>
      </c>
      <c r="E895" s="115" t="s">
        <v>1533</v>
      </c>
      <c r="F895" s="116" t="s">
        <v>21</v>
      </c>
      <c r="G895" s="117" t="s">
        <v>1427</v>
      </c>
      <c r="H895" s="119">
        <v>9266000</v>
      </c>
      <c r="I895" s="120">
        <v>44707</v>
      </c>
      <c r="J895" s="118" t="s">
        <v>1117</v>
      </c>
    </row>
    <row r="896" spans="1:10" s="114" customFormat="1" ht="30" hidden="1" customHeight="1" thickBot="1" x14ac:dyDescent="0.35">
      <c r="A896" s="115" t="s">
        <v>21</v>
      </c>
      <c r="B896" s="115">
        <v>1</v>
      </c>
      <c r="C896" s="115"/>
      <c r="D896" s="115" t="s">
        <v>1532</v>
      </c>
      <c r="E896" s="115" t="s">
        <v>1533</v>
      </c>
      <c r="F896" s="116" t="s">
        <v>21</v>
      </c>
      <c r="G896" s="117" t="s">
        <v>1427</v>
      </c>
      <c r="H896" s="119">
        <v>9266000</v>
      </c>
      <c r="I896" s="120">
        <v>44707</v>
      </c>
      <c r="J896" s="118" t="s">
        <v>1117</v>
      </c>
    </row>
    <row r="897" spans="1:10" ht="30" hidden="1" customHeight="1" thickBot="1" x14ac:dyDescent="0.35">
      <c r="A897" s="115" t="s">
        <v>21</v>
      </c>
      <c r="B897" s="115">
        <v>1</v>
      </c>
      <c r="C897" s="121"/>
      <c r="D897" s="115" t="s">
        <v>1532</v>
      </c>
      <c r="E897" s="115" t="s">
        <v>1533</v>
      </c>
      <c r="F897" s="116" t="s">
        <v>21</v>
      </c>
      <c r="G897" s="117" t="s">
        <v>1427</v>
      </c>
      <c r="H897" s="119">
        <v>9266000</v>
      </c>
      <c r="I897" s="120">
        <v>44707</v>
      </c>
      <c r="J897" s="118" t="s">
        <v>1117</v>
      </c>
    </row>
    <row r="898" spans="1:10" ht="30" hidden="1" customHeight="1" thickBot="1" x14ac:dyDescent="0.35">
      <c r="A898" s="115" t="s">
        <v>21</v>
      </c>
      <c r="B898" s="115">
        <v>1</v>
      </c>
      <c r="C898" s="115"/>
      <c r="D898" s="115" t="s">
        <v>1532</v>
      </c>
      <c r="E898" s="115" t="s">
        <v>1533</v>
      </c>
      <c r="F898" s="116" t="s">
        <v>21</v>
      </c>
      <c r="G898" s="117" t="s">
        <v>1427</v>
      </c>
      <c r="H898" s="119">
        <v>9266000</v>
      </c>
      <c r="I898" s="120">
        <v>44707</v>
      </c>
      <c r="J898" s="118" t="s">
        <v>1117</v>
      </c>
    </row>
    <row r="899" spans="1:10" ht="30" hidden="1" customHeight="1" thickBot="1" x14ac:dyDescent="0.35">
      <c r="A899" s="115" t="s">
        <v>21</v>
      </c>
      <c r="B899" s="115">
        <v>1</v>
      </c>
      <c r="C899" s="121"/>
      <c r="D899" s="115" t="s">
        <v>1532</v>
      </c>
      <c r="E899" s="115" t="s">
        <v>1533</v>
      </c>
      <c r="F899" s="116" t="s">
        <v>21</v>
      </c>
      <c r="G899" s="117" t="s">
        <v>1427</v>
      </c>
      <c r="H899" s="119">
        <v>9266000</v>
      </c>
      <c r="I899" s="120">
        <v>44707</v>
      </c>
      <c r="J899" s="118" t="s">
        <v>1117</v>
      </c>
    </row>
    <row r="900" spans="1:10" ht="30" hidden="1" customHeight="1" thickBot="1" x14ac:dyDescent="0.35">
      <c r="A900" s="115" t="s">
        <v>21</v>
      </c>
      <c r="B900" s="115">
        <v>1</v>
      </c>
      <c r="C900" s="115"/>
      <c r="D900" s="115" t="s">
        <v>1532</v>
      </c>
      <c r="E900" s="115" t="s">
        <v>1533</v>
      </c>
      <c r="F900" s="116" t="s">
        <v>21</v>
      </c>
      <c r="G900" s="117" t="s">
        <v>1427</v>
      </c>
      <c r="H900" s="119">
        <v>9266000</v>
      </c>
      <c r="I900" s="120">
        <v>44707</v>
      </c>
      <c r="J900" s="118" t="s">
        <v>1117</v>
      </c>
    </row>
    <row r="901" spans="1:10" ht="30" hidden="1" customHeight="1" thickBot="1" x14ac:dyDescent="0.35">
      <c r="A901" s="115" t="s">
        <v>21</v>
      </c>
      <c r="B901" s="115">
        <v>1</v>
      </c>
      <c r="C901" s="115"/>
      <c r="D901" s="115" t="s">
        <v>1532</v>
      </c>
      <c r="E901" s="115" t="s">
        <v>1533</v>
      </c>
      <c r="F901" s="116" t="s">
        <v>21</v>
      </c>
      <c r="G901" s="117" t="s">
        <v>1427</v>
      </c>
      <c r="H901" s="119">
        <v>9266000</v>
      </c>
      <c r="I901" s="120">
        <v>44707</v>
      </c>
      <c r="J901" s="118" t="s">
        <v>1117</v>
      </c>
    </row>
    <row r="902" spans="1:10" ht="30" hidden="1" customHeight="1" thickBot="1" x14ac:dyDescent="0.35">
      <c r="A902" s="115" t="s">
        <v>21</v>
      </c>
      <c r="B902" s="115">
        <v>1</v>
      </c>
      <c r="C902" s="115"/>
      <c r="D902" s="115" t="s">
        <v>1532</v>
      </c>
      <c r="E902" s="115" t="s">
        <v>1533</v>
      </c>
      <c r="F902" s="116" t="s">
        <v>21</v>
      </c>
      <c r="G902" s="117" t="s">
        <v>1427</v>
      </c>
      <c r="H902" s="119">
        <v>9266000</v>
      </c>
      <c r="I902" s="120">
        <v>44707</v>
      </c>
      <c r="J902" s="118" t="s">
        <v>1117</v>
      </c>
    </row>
    <row r="903" spans="1:10" ht="30" hidden="1" customHeight="1" thickBot="1" x14ac:dyDescent="0.35">
      <c r="A903" s="115" t="s">
        <v>21</v>
      </c>
      <c r="B903" s="115">
        <v>1</v>
      </c>
      <c r="C903" s="115"/>
      <c r="D903" s="115" t="s">
        <v>1532</v>
      </c>
      <c r="E903" s="115" t="s">
        <v>1533</v>
      </c>
      <c r="F903" s="116" t="s">
        <v>21</v>
      </c>
      <c r="G903" s="117" t="s">
        <v>1427</v>
      </c>
      <c r="H903" s="119">
        <v>9266000</v>
      </c>
      <c r="I903" s="120">
        <v>44707</v>
      </c>
      <c r="J903" s="118" t="s">
        <v>1117</v>
      </c>
    </row>
    <row r="904" spans="1:10" ht="30" hidden="1" customHeight="1" thickBot="1" x14ac:dyDescent="0.35">
      <c r="A904" s="115" t="s">
        <v>21</v>
      </c>
      <c r="B904" s="115">
        <v>1</v>
      </c>
      <c r="C904" s="115"/>
      <c r="D904" s="115" t="s">
        <v>1532</v>
      </c>
      <c r="E904" s="115" t="s">
        <v>1533</v>
      </c>
      <c r="F904" s="116" t="s">
        <v>21</v>
      </c>
      <c r="G904" s="117" t="s">
        <v>1427</v>
      </c>
      <c r="H904" s="119">
        <v>9266000</v>
      </c>
      <c r="I904" s="120">
        <v>44707</v>
      </c>
      <c r="J904" s="118" t="s">
        <v>1117</v>
      </c>
    </row>
    <row r="905" spans="1:10" ht="30" hidden="1" customHeight="1" thickBot="1" x14ac:dyDescent="0.35">
      <c r="A905" s="115" t="s">
        <v>21</v>
      </c>
      <c r="B905" s="115">
        <v>1</v>
      </c>
      <c r="C905" s="115"/>
      <c r="D905" s="115" t="s">
        <v>1532</v>
      </c>
      <c r="E905" s="115" t="s">
        <v>1533</v>
      </c>
      <c r="F905" s="116" t="s">
        <v>21</v>
      </c>
      <c r="G905" s="117" t="s">
        <v>1427</v>
      </c>
      <c r="H905" s="119">
        <v>9266000</v>
      </c>
      <c r="I905" s="120">
        <v>44707</v>
      </c>
      <c r="J905" s="118" t="s">
        <v>1117</v>
      </c>
    </row>
    <row r="906" spans="1:10" ht="30" hidden="1" customHeight="1" thickBot="1" x14ac:dyDescent="0.35">
      <c r="A906" s="115" t="s">
        <v>21</v>
      </c>
      <c r="B906" s="115">
        <v>1</v>
      </c>
      <c r="C906" s="115"/>
      <c r="D906" s="115" t="s">
        <v>1532</v>
      </c>
      <c r="E906" s="115" t="s">
        <v>1533</v>
      </c>
      <c r="F906" s="116" t="s">
        <v>21</v>
      </c>
      <c r="G906" s="117" t="s">
        <v>1427</v>
      </c>
      <c r="H906" s="119">
        <v>9266000</v>
      </c>
      <c r="I906" s="120">
        <v>44707</v>
      </c>
      <c r="J906" s="118" t="s">
        <v>1117</v>
      </c>
    </row>
    <row r="907" spans="1:10" ht="30" hidden="1" customHeight="1" thickBot="1" x14ac:dyDescent="0.35">
      <c r="A907" s="115" t="s">
        <v>21</v>
      </c>
      <c r="B907" s="115">
        <v>1</v>
      </c>
      <c r="C907" s="115"/>
      <c r="D907" s="115" t="s">
        <v>1532</v>
      </c>
      <c r="E907" s="115" t="s">
        <v>1533</v>
      </c>
      <c r="F907" s="116" t="s">
        <v>21</v>
      </c>
      <c r="G907" s="117" t="s">
        <v>1427</v>
      </c>
      <c r="H907" s="119">
        <v>9266000</v>
      </c>
      <c r="I907" s="120">
        <v>44707</v>
      </c>
      <c r="J907" s="118" t="s">
        <v>1117</v>
      </c>
    </row>
    <row r="908" spans="1:10" ht="30" hidden="1" customHeight="1" thickBot="1" x14ac:dyDescent="0.35">
      <c r="A908" s="115" t="s">
        <v>21</v>
      </c>
      <c r="B908" s="115">
        <v>1</v>
      </c>
      <c r="C908" s="115"/>
      <c r="D908" s="115" t="s">
        <v>1532</v>
      </c>
      <c r="E908" s="115" t="s">
        <v>1533</v>
      </c>
      <c r="F908" s="116" t="s">
        <v>21</v>
      </c>
      <c r="G908" s="117" t="s">
        <v>1427</v>
      </c>
      <c r="H908" s="119">
        <v>9266000</v>
      </c>
      <c r="I908" s="120">
        <v>44707</v>
      </c>
      <c r="J908" s="118" t="s">
        <v>1117</v>
      </c>
    </row>
    <row r="909" spans="1:10" ht="30" hidden="1" customHeight="1" thickBot="1" x14ac:dyDescent="0.35">
      <c r="A909" s="115" t="s">
        <v>21</v>
      </c>
      <c r="B909" s="115">
        <v>1</v>
      </c>
      <c r="C909" s="115"/>
      <c r="D909" s="115" t="s">
        <v>1532</v>
      </c>
      <c r="E909" s="115" t="s">
        <v>1533</v>
      </c>
      <c r="F909" s="116" t="s">
        <v>21</v>
      </c>
      <c r="G909" s="117" t="s">
        <v>1427</v>
      </c>
      <c r="H909" s="119">
        <v>9266000</v>
      </c>
      <c r="I909" s="120">
        <v>44707</v>
      </c>
      <c r="J909" s="118" t="s">
        <v>1117</v>
      </c>
    </row>
    <row r="910" spans="1:10" ht="30" hidden="1" customHeight="1" thickBot="1" x14ac:dyDescent="0.35">
      <c r="A910" s="115" t="s">
        <v>21</v>
      </c>
      <c r="B910" s="115">
        <v>1</v>
      </c>
      <c r="C910" s="115"/>
      <c r="D910" s="115" t="s">
        <v>1532</v>
      </c>
      <c r="E910" s="115" t="s">
        <v>1533</v>
      </c>
      <c r="F910" s="116" t="s">
        <v>21</v>
      </c>
      <c r="G910" s="117" t="s">
        <v>1427</v>
      </c>
      <c r="H910" s="119">
        <v>9266000</v>
      </c>
      <c r="I910" s="120">
        <v>44707</v>
      </c>
      <c r="J910" s="118" t="s">
        <v>1117</v>
      </c>
    </row>
    <row r="911" spans="1:10" ht="30" hidden="1" customHeight="1" thickBot="1" x14ac:dyDescent="0.35">
      <c r="A911" s="115" t="s">
        <v>21</v>
      </c>
      <c r="B911" s="115">
        <v>1</v>
      </c>
      <c r="C911" s="115"/>
      <c r="D911" s="115" t="s">
        <v>1532</v>
      </c>
      <c r="E911" s="115" t="s">
        <v>1533</v>
      </c>
      <c r="F911" s="116" t="s">
        <v>21</v>
      </c>
      <c r="G911" s="117" t="s">
        <v>1427</v>
      </c>
      <c r="H911" s="119">
        <v>9266000</v>
      </c>
      <c r="I911" s="120">
        <v>44707</v>
      </c>
      <c r="J911" s="118" t="s">
        <v>1117</v>
      </c>
    </row>
    <row r="912" spans="1:10" ht="30" hidden="1" customHeight="1" thickBot="1" x14ac:dyDescent="0.35">
      <c r="A912" s="115" t="s">
        <v>21</v>
      </c>
      <c r="B912" s="115">
        <v>1</v>
      </c>
      <c r="C912" s="115"/>
      <c r="D912" s="115" t="s">
        <v>1339</v>
      </c>
      <c r="E912" s="115" t="s">
        <v>1534</v>
      </c>
      <c r="F912" s="116" t="s">
        <v>21</v>
      </c>
      <c r="G912" s="117" t="s">
        <v>1427</v>
      </c>
      <c r="H912" s="123">
        <v>8061736.4000000004</v>
      </c>
      <c r="I912" s="124">
        <v>44705</v>
      </c>
      <c r="J912" s="118" t="s">
        <v>1117</v>
      </c>
    </row>
    <row r="913" spans="1:10" ht="30" hidden="1" customHeight="1" thickBot="1" x14ac:dyDescent="0.35">
      <c r="A913" s="115" t="s">
        <v>21</v>
      </c>
      <c r="B913" s="115">
        <v>1</v>
      </c>
      <c r="C913" s="115"/>
      <c r="D913" s="115" t="s">
        <v>1535</v>
      </c>
      <c r="E913" s="115" t="s">
        <v>1536</v>
      </c>
      <c r="F913" s="116" t="s">
        <v>21</v>
      </c>
      <c r="G913" s="117" t="s">
        <v>1427</v>
      </c>
      <c r="H913" s="123">
        <v>4463500</v>
      </c>
      <c r="I913" s="124">
        <v>44712</v>
      </c>
      <c r="J913" s="117" t="s">
        <v>1115</v>
      </c>
    </row>
    <row r="914" spans="1:10" ht="30" hidden="1" customHeight="1" thickBot="1" x14ac:dyDescent="0.35">
      <c r="A914" s="115" t="s">
        <v>21</v>
      </c>
      <c r="B914" s="115">
        <v>1</v>
      </c>
      <c r="C914" s="115"/>
      <c r="D914" s="115" t="s">
        <v>1537</v>
      </c>
      <c r="E914" s="115" t="s">
        <v>1538</v>
      </c>
      <c r="F914" s="116" t="s">
        <v>21</v>
      </c>
      <c r="G914" s="117" t="s">
        <v>1427</v>
      </c>
      <c r="H914" s="123">
        <v>4344850</v>
      </c>
      <c r="I914" s="124">
        <v>44712</v>
      </c>
      <c r="J914" s="117" t="s">
        <v>1115</v>
      </c>
    </row>
    <row r="915" spans="1:10" ht="30" hidden="1" customHeight="1" thickBot="1" x14ac:dyDescent="0.35">
      <c r="A915" s="129"/>
      <c r="B915" s="129"/>
      <c r="C915" s="129"/>
      <c r="D915" s="129"/>
      <c r="E915" s="129"/>
      <c r="F915" s="150"/>
      <c r="G915" s="146"/>
      <c r="H915" s="151"/>
      <c r="I915" s="149"/>
      <c r="J915" s="146"/>
    </row>
    <row r="916" spans="1:10" ht="30" hidden="1" customHeight="1" thickBot="1" x14ac:dyDescent="0.35">
      <c r="A916" s="129"/>
      <c r="B916" s="129"/>
      <c r="C916" s="129"/>
      <c r="D916" s="129"/>
      <c r="E916" s="129"/>
      <c r="F916" s="150"/>
      <c r="G916" s="146"/>
      <c r="H916" s="151"/>
      <c r="I916" s="149"/>
      <c r="J916" s="146"/>
    </row>
    <row r="917" spans="1:10" ht="30" hidden="1" customHeight="1" thickBot="1" x14ac:dyDescent="0.35">
      <c r="A917" s="129"/>
      <c r="B917" s="129"/>
      <c r="C917" s="129"/>
      <c r="D917" s="129"/>
      <c r="E917" s="129"/>
      <c r="F917" s="150"/>
      <c r="G917" s="146"/>
      <c r="H917" s="151"/>
      <c r="I917" s="149"/>
      <c r="J917" s="146"/>
    </row>
    <row r="918" spans="1:10" ht="30" hidden="1" customHeight="1" thickBot="1" x14ac:dyDescent="0.35">
      <c r="A918" s="129"/>
      <c r="B918" s="129"/>
      <c r="C918" s="129"/>
      <c r="D918" s="129"/>
      <c r="E918" s="129"/>
      <c r="F918" s="138"/>
      <c r="G918" s="167" t="s">
        <v>647</v>
      </c>
      <c r="H918" s="168">
        <f>SUBTOTAL(109,H4:H917)</f>
        <v>146372.8168</v>
      </c>
      <c r="I918" s="149"/>
      <c r="J918" s="146"/>
    </row>
    <row r="919" spans="1:10" ht="30" hidden="1" customHeight="1" thickBot="1" x14ac:dyDescent="0.35">
      <c r="A919" s="129"/>
      <c r="B919" s="129"/>
      <c r="C919" s="129"/>
      <c r="D919" s="140" t="s">
        <v>1081</v>
      </c>
      <c r="E919" s="141"/>
      <c r="F919" s="142" t="s">
        <v>1082</v>
      </c>
      <c r="H919" s="143"/>
      <c r="I919" s="149"/>
      <c r="J919" s="146"/>
    </row>
    <row r="920" spans="1:10" ht="30" hidden="1" customHeight="1" thickBot="1" x14ac:dyDescent="0.35">
      <c r="A920" s="129"/>
      <c r="B920" s="129"/>
      <c r="C920" s="129"/>
      <c r="D920" s="144" t="s">
        <v>1083</v>
      </c>
      <c r="E920" s="129"/>
      <c r="F920" s="145" t="s">
        <v>1103</v>
      </c>
      <c r="G920" s="146"/>
      <c r="H920" s="148"/>
      <c r="I920" s="149"/>
      <c r="J920" s="146"/>
    </row>
    <row r="921" spans="1:10" ht="30" hidden="1" customHeight="1" thickBot="1" x14ac:dyDescent="0.35">
      <c r="A921" s="129"/>
      <c r="B921" s="129"/>
      <c r="C921" s="129"/>
      <c r="D921" s="129"/>
      <c r="E921" s="129"/>
      <c r="F921" s="150"/>
      <c r="G921" s="146"/>
      <c r="H921" s="151"/>
      <c r="I921" s="149"/>
      <c r="J921" s="146"/>
    </row>
    <row r="922" spans="1:10" ht="30" hidden="1" customHeight="1" thickBot="1" x14ac:dyDescent="0.35">
      <c r="A922" s="109"/>
      <c r="B922" s="109"/>
      <c r="E922" s="114"/>
      <c r="H922" s="152"/>
      <c r="I922" s="153"/>
      <c r="J922" s="143"/>
    </row>
    <row r="923" spans="1:10" ht="30" hidden="1" customHeight="1" thickBot="1" x14ac:dyDescent="0.35">
      <c r="A923" s="137"/>
      <c r="B923" s="137"/>
      <c r="C923" s="137"/>
      <c r="D923" s="129"/>
      <c r="E923" s="129"/>
      <c r="F923" s="150"/>
      <c r="G923" s="146"/>
      <c r="H923" s="148"/>
      <c r="I923" s="154"/>
      <c r="J923" s="147"/>
    </row>
    <row r="924" spans="1:10" ht="30" hidden="1" customHeight="1" thickBot="1" x14ac:dyDescent="0.35">
      <c r="A924" s="137"/>
      <c r="B924" s="137"/>
      <c r="C924" s="137"/>
      <c r="D924" s="129"/>
      <c r="E924" s="129"/>
      <c r="F924" s="150"/>
      <c r="G924" s="146"/>
      <c r="H924" s="148"/>
      <c r="I924" s="154"/>
      <c r="J924" s="147"/>
    </row>
    <row r="925" spans="1:10" ht="30" hidden="1" customHeight="1" thickBot="1" x14ac:dyDescent="0.35">
      <c r="A925" s="137"/>
      <c r="B925" s="137"/>
      <c r="C925" s="137"/>
      <c r="D925" s="129"/>
      <c r="E925" s="129"/>
      <c r="F925" s="150"/>
      <c r="G925" s="146"/>
      <c r="H925" s="148"/>
      <c r="I925" s="154"/>
      <c r="J925" s="147"/>
    </row>
    <row r="926" spans="1:10" ht="30" hidden="1" customHeight="1" thickBot="1" x14ac:dyDescent="0.35">
      <c r="A926" s="137"/>
      <c r="B926" s="137"/>
      <c r="C926" s="137"/>
      <c r="D926" s="129"/>
      <c r="E926" s="129"/>
      <c r="F926" s="150"/>
      <c r="G926" s="146"/>
      <c r="H926" s="148"/>
      <c r="I926" s="154"/>
      <c r="J926" s="147"/>
    </row>
    <row r="927" spans="1:10" ht="30" hidden="1" customHeight="1" thickBot="1" x14ac:dyDescent="0.35">
      <c r="A927" s="137"/>
      <c r="B927" s="137"/>
      <c r="C927" s="137"/>
      <c r="D927" s="129"/>
      <c r="E927" s="129"/>
      <c r="F927" s="150"/>
      <c r="G927" s="146"/>
      <c r="H927" s="148"/>
      <c r="I927" s="154"/>
      <c r="J927" s="147"/>
    </row>
    <row r="928" spans="1:10" ht="30" hidden="1" customHeight="1" thickBot="1" x14ac:dyDescent="0.35">
      <c r="A928" s="137"/>
      <c r="B928" s="137"/>
      <c r="C928" s="137"/>
      <c r="D928" s="129"/>
      <c r="E928" s="129"/>
      <c r="F928" s="150"/>
      <c r="G928" s="146"/>
      <c r="H928" s="148"/>
      <c r="I928" s="154"/>
      <c r="J928" s="147"/>
    </row>
    <row r="929" spans="1:10" ht="30" hidden="1" customHeight="1" thickBot="1" x14ac:dyDescent="0.35">
      <c r="A929" s="137"/>
      <c r="B929" s="137"/>
      <c r="C929" s="137"/>
      <c r="D929" s="129"/>
      <c r="E929" s="129"/>
      <c r="F929" s="150"/>
      <c r="G929" s="146"/>
      <c r="H929" s="148"/>
      <c r="I929" s="154"/>
      <c r="J929" s="147"/>
    </row>
    <row r="930" spans="1:10" ht="30" hidden="1" customHeight="1" thickBot="1" x14ac:dyDescent="0.35">
      <c r="A930" s="137"/>
      <c r="B930" s="137"/>
      <c r="C930" s="137"/>
      <c r="D930" s="129"/>
      <c r="E930" s="129"/>
      <c r="F930" s="150"/>
      <c r="G930" s="146"/>
      <c r="H930" s="148"/>
      <c r="I930" s="154"/>
      <c r="J930" s="147"/>
    </row>
    <row r="931" spans="1:10" ht="30" hidden="1" customHeight="1" thickBot="1" x14ac:dyDescent="0.35">
      <c r="A931" s="137"/>
      <c r="B931" s="137"/>
      <c r="C931" s="137"/>
      <c r="D931" s="129"/>
      <c r="E931" s="129"/>
      <c r="F931" s="150"/>
      <c r="G931" s="146"/>
      <c r="H931" s="148"/>
      <c r="I931" s="154"/>
      <c r="J931" s="147"/>
    </row>
    <row r="932" spans="1:10" ht="30" hidden="1" customHeight="1" thickBot="1" x14ac:dyDescent="0.35">
      <c r="A932" s="137"/>
      <c r="B932" s="137"/>
      <c r="C932" s="137"/>
      <c r="D932" s="129"/>
      <c r="E932" s="129"/>
      <c r="F932" s="150"/>
      <c r="G932" s="146"/>
      <c r="H932" s="148"/>
      <c r="I932" s="154"/>
      <c r="J932" s="147"/>
    </row>
    <row r="933" spans="1:10" ht="30" hidden="1" customHeight="1" thickBot="1" x14ac:dyDescent="0.35">
      <c r="A933" s="137"/>
      <c r="B933" s="137"/>
      <c r="C933" s="137"/>
      <c r="D933" s="129"/>
      <c r="E933" s="129"/>
      <c r="F933" s="150"/>
      <c r="G933" s="146"/>
      <c r="H933" s="148"/>
      <c r="I933" s="154"/>
      <c r="J933" s="147"/>
    </row>
    <row r="934" spans="1:10" ht="30" hidden="1" customHeight="1" thickBot="1" x14ac:dyDescent="0.35">
      <c r="A934" s="137"/>
      <c r="B934" s="137"/>
      <c r="C934" s="137"/>
      <c r="D934" s="129"/>
      <c r="E934" s="129"/>
      <c r="F934" s="150"/>
      <c r="G934" s="146"/>
      <c r="H934" s="148"/>
      <c r="I934" s="154"/>
      <c r="J934" s="147"/>
    </row>
    <row r="935" spans="1:10" ht="30" hidden="1" customHeight="1" thickBot="1" x14ac:dyDescent="0.35">
      <c r="A935" s="137"/>
      <c r="B935" s="137"/>
      <c r="C935" s="137"/>
      <c r="D935" s="129"/>
      <c r="E935" s="129"/>
      <c r="F935" s="150"/>
      <c r="G935" s="146"/>
      <c r="H935" s="148"/>
      <c r="I935" s="154"/>
      <c r="J935" s="147"/>
    </row>
    <row r="936" spans="1:10" ht="30" hidden="1" customHeight="1" thickBot="1" x14ac:dyDescent="0.35">
      <c r="A936" s="137"/>
      <c r="B936" s="137"/>
      <c r="C936" s="137"/>
      <c r="D936" s="129"/>
      <c r="E936" s="129"/>
      <c r="F936" s="150"/>
      <c r="G936" s="146"/>
      <c r="H936" s="148"/>
      <c r="I936" s="154"/>
      <c r="J936" s="147"/>
    </row>
    <row r="937" spans="1:10" ht="30" hidden="1" customHeight="1" thickBot="1" x14ac:dyDescent="0.35">
      <c r="A937" s="137"/>
      <c r="B937" s="137"/>
      <c r="C937" s="137"/>
      <c r="D937" s="129"/>
      <c r="E937" s="129"/>
      <c r="F937" s="150"/>
      <c r="G937" s="146"/>
      <c r="H937" s="148"/>
      <c r="I937" s="154"/>
      <c r="J937" s="147"/>
    </row>
    <row r="938" spans="1:10" ht="30" hidden="1" customHeight="1" thickBot="1" x14ac:dyDescent="0.35">
      <c r="A938" s="137"/>
      <c r="B938" s="137"/>
      <c r="C938" s="137"/>
      <c r="D938" s="129"/>
      <c r="E938" s="129"/>
      <c r="F938" s="150"/>
      <c r="G938" s="146"/>
      <c r="H938" s="148"/>
      <c r="I938" s="154"/>
      <c r="J938" s="147"/>
    </row>
    <row r="939" spans="1:10" ht="30" hidden="1" customHeight="1" thickBot="1" x14ac:dyDescent="0.35">
      <c r="A939" s="137"/>
      <c r="B939" s="137"/>
      <c r="C939" s="137"/>
      <c r="D939" s="129"/>
      <c r="E939" s="129"/>
      <c r="F939" s="150"/>
      <c r="G939" s="146"/>
      <c r="H939" s="148"/>
      <c r="I939" s="154"/>
      <c r="J939" s="147"/>
    </row>
    <row r="940" spans="1:10" ht="30" hidden="1" customHeight="1" thickBot="1" x14ac:dyDescent="0.35">
      <c r="A940" s="137"/>
      <c r="B940" s="137"/>
      <c r="C940" s="137"/>
      <c r="D940" s="129"/>
      <c r="E940" s="129"/>
      <c r="F940" s="150"/>
      <c r="G940" s="146"/>
      <c r="H940" s="148"/>
      <c r="I940" s="154"/>
      <c r="J940" s="147"/>
    </row>
    <row r="941" spans="1:10" ht="30" hidden="1" customHeight="1" thickBot="1" x14ac:dyDescent="0.35">
      <c r="A941" s="137"/>
      <c r="B941" s="137"/>
      <c r="C941" s="137"/>
      <c r="D941" s="129"/>
      <c r="E941" s="129"/>
      <c r="F941" s="150"/>
      <c r="G941" s="146"/>
      <c r="H941" s="148"/>
      <c r="I941" s="154"/>
      <c r="J941" s="147"/>
    </row>
    <row r="942" spans="1:10" ht="30" hidden="1" customHeight="1" thickBot="1" x14ac:dyDescent="0.35">
      <c r="A942" s="137"/>
      <c r="B942" s="137"/>
      <c r="C942" s="137"/>
      <c r="D942" s="129"/>
      <c r="E942" s="129"/>
      <c r="F942" s="150"/>
      <c r="G942" s="146"/>
      <c r="H942" s="148"/>
      <c r="I942" s="154"/>
      <c r="J942" s="147"/>
    </row>
    <row r="943" spans="1:10" ht="31.8" hidden="1" customHeight="1" thickBot="1" x14ac:dyDescent="0.35">
      <c r="A943" s="137"/>
      <c r="B943" s="137"/>
      <c r="C943" s="137"/>
      <c r="D943" s="129"/>
      <c r="E943" s="129"/>
      <c r="F943" s="150"/>
      <c r="G943" s="146"/>
      <c r="H943" s="148"/>
      <c r="I943" s="154"/>
      <c r="J943" s="147"/>
    </row>
    <row r="944" spans="1:10" ht="30" hidden="1" customHeight="1" thickBot="1" x14ac:dyDescent="0.35"/>
    <row r="945" ht="30" hidden="1" customHeight="1" thickBot="1" x14ac:dyDescent="0.35"/>
    <row r="946" ht="30" hidden="1" customHeight="1" thickBot="1" x14ac:dyDescent="0.35"/>
    <row r="947" ht="30" hidden="1" customHeight="1" thickBot="1" x14ac:dyDescent="0.35"/>
    <row r="948" ht="30" hidden="1" customHeight="1" thickBot="1" x14ac:dyDescent="0.35"/>
    <row r="949" ht="30" hidden="1" customHeight="1" thickBot="1" x14ac:dyDescent="0.35"/>
    <row r="950" ht="30" hidden="1" customHeight="1" thickBot="1" x14ac:dyDescent="0.35"/>
    <row r="951" ht="30" hidden="1" customHeight="1" thickBot="1" x14ac:dyDescent="0.35"/>
    <row r="952" ht="30" hidden="1" customHeight="1" thickBot="1" x14ac:dyDescent="0.35"/>
    <row r="953" ht="30" hidden="1" customHeight="1" thickBot="1" x14ac:dyDescent="0.35"/>
    <row r="954" ht="30" hidden="1" customHeight="1" thickBot="1" x14ac:dyDescent="0.35"/>
    <row r="955" ht="30" hidden="1" customHeight="1" thickBot="1" x14ac:dyDescent="0.35"/>
    <row r="956" ht="30" hidden="1" customHeight="1" thickBot="1" x14ac:dyDescent="0.35"/>
    <row r="957" ht="30" hidden="1" customHeight="1" thickBot="1" x14ac:dyDescent="0.35"/>
    <row r="958" ht="30" hidden="1" customHeight="1" thickBot="1" x14ac:dyDescent="0.35"/>
    <row r="959" ht="30" hidden="1" customHeight="1" thickBot="1" x14ac:dyDescent="0.35"/>
    <row r="960" ht="30" hidden="1" customHeight="1" thickBot="1" x14ac:dyDescent="0.35"/>
    <row r="961" spans="1:10" ht="30" hidden="1" customHeight="1" thickBot="1" x14ac:dyDescent="0.35"/>
    <row r="962" spans="1:10" ht="30" hidden="1" customHeight="1" thickBot="1" x14ac:dyDescent="0.35"/>
    <row r="963" spans="1:10" ht="30" hidden="1" customHeight="1" thickBot="1" x14ac:dyDescent="0.35"/>
    <row r="964" spans="1:10" ht="30" customHeight="1" thickBot="1" x14ac:dyDescent="0.35">
      <c r="A964" s="137"/>
      <c r="B964" s="137"/>
      <c r="C964" s="129"/>
      <c r="D964" s="129"/>
      <c r="E964" s="129"/>
      <c r="F964" s="169"/>
      <c r="G964" s="206" t="s">
        <v>647</v>
      </c>
      <c r="H964" s="205">
        <f>SUBTOTAL(109,ListaDeInventario34[PRECIO C/ITBIS])</f>
        <v>146372.8168</v>
      </c>
      <c r="I964" s="172"/>
      <c r="J964" s="170"/>
    </row>
    <row r="967" spans="1:10" ht="30" customHeight="1" x14ac:dyDescent="0.3">
      <c r="D967" s="194" t="s">
        <v>1081</v>
      </c>
      <c r="E967" s="195"/>
      <c r="F967" s="196" t="s">
        <v>1082</v>
      </c>
    </row>
    <row r="968" spans="1:10" ht="30" customHeight="1" x14ac:dyDescent="0.3">
      <c r="D968" s="22" t="s">
        <v>1083</v>
      </c>
      <c r="E968" s="21"/>
      <c r="F968" s="21" t="s">
        <v>1103</v>
      </c>
    </row>
    <row r="985" spans="8:8" ht="30" customHeight="1" x14ac:dyDescent="0.3">
      <c r="H985" s="171"/>
    </row>
  </sheetData>
  <mergeCells count="1">
    <mergeCell ref="A1:I2"/>
  </mergeCells>
  <phoneticPr fontId="18" type="noConversion"/>
  <dataValidations count="7">
    <dataValidation allowBlank="1" showInputMessage="1" showErrorMessage="1" prompt="Escriba el nombre en esta columna debajo de este encabezado." sqref="D3 F3" xr:uid="{A94C30F0-5FD9-4569-A75F-1424AB3D5C24}"/>
    <dataValidation allowBlank="1" showInputMessage="1" showErrorMessage="1" prompt="Escriba la descripción en esta columna debajo de este encabezado." sqref="E3" xr:uid="{987DFCA3-5319-444A-9BF1-5E7CE6A0C492}"/>
    <dataValidation allowBlank="1" showInputMessage="1" showErrorMessage="1" prompt="Escriba la cantidad en existencias en esta columna debajo de este encabezado." sqref="G3" xr:uid="{F1D0A970-D3EA-4A33-8E8B-0BB9E47AEA8B}"/>
    <dataValidation allowBlank="1" showInputMessage="1" showErrorMessage="1" prompt="Escriba el nivel de reposición en esta columna debajo de este encabezado." sqref="H3" xr:uid="{EECDB9E6-CE77-4D05-BA5D-4917FFCB4E4E}"/>
    <dataValidation allowBlank="1" showInputMessage="1" showErrorMessage="1" prompt="Cree una lista de inventario en esta hoja de cálculo. El título de esta hoja de cálculo se encuentra en esta celda. Escriba los detalles en la tabla siguiente." sqref="A1" xr:uid="{634478CE-4F07-46F2-BC90-7E6591B5DB3C}"/>
    <dataValidation allowBlank="1" showInputMessage="1" showErrorMessage="1" prompt="Escriba el Id. de inventario en esta columna debajo de este encabezado. Use los filtros del encabezado para buscar entradas específicas." sqref="A3:C3" xr:uid="{3055DD88-D213-48AC-887D-3373F2220D55}"/>
    <dataValidation allowBlank="1" showInputMessage="1" showErrorMessage="1" prompt="Escriba el tiempo de reposición en días en esta columna debajo de este encabezado." sqref="I3:J3" xr:uid="{6CC0E875-46CF-472F-918B-1502FFF963E5}"/>
  </dataValidations>
  <pageMargins left="0.7" right="0.7" top="0.75" bottom="0.75" header="0.3" footer="0.3"/>
  <pageSetup orientation="landscape" r:id="rId1"/>
  <ignoredErrors>
    <ignoredError sqref="H875" formula="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AC196-2401-4B80-8F27-127F857ED6F0}">
  <sheetPr>
    <pageSetUpPr fitToPage="1"/>
  </sheetPr>
  <dimension ref="A1:J591"/>
  <sheetViews>
    <sheetView tabSelected="1" zoomScale="70" zoomScaleNormal="70" workbookViewId="0">
      <selection activeCell="B555" sqref="B555"/>
    </sheetView>
  </sheetViews>
  <sheetFormatPr baseColWidth="10" defaultColWidth="9" defaultRowHeight="30" customHeight="1" x14ac:dyDescent="0.25"/>
  <cols>
    <col min="1" max="1" width="27.5" style="65" customWidth="1"/>
    <col min="2" max="2" width="22.09765625" style="95" customWidth="1"/>
    <col min="3" max="3" width="17.5" style="65" customWidth="1"/>
    <col min="4" max="4" width="63.09765625" style="65" customWidth="1"/>
    <col min="5" max="5" width="35.3984375" style="65" customWidth="1"/>
    <col min="6" max="6" width="37.69921875" style="65" customWidth="1"/>
    <col min="7" max="7" width="30.19921875" style="65" bestFit="1" customWidth="1"/>
    <col min="8" max="8" width="23" style="90" customWidth="1"/>
    <col min="9" max="9" width="22.59765625" style="78" customWidth="1"/>
    <col min="10" max="10" width="57" style="65" bestFit="1" customWidth="1"/>
    <col min="11" max="16384" width="9" style="65"/>
  </cols>
  <sheetData>
    <row r="1" spans="1:10" s="50" customFormat="1" ht="28.5" customHeight="1" x14ac:dyDescent="0.25">
      <c r="B1" s="91"/>
      <c r="C1" s="222" t="s">
        <v>1</v>
      </c>
      <c r="D1" s="222"/>
      <c r="E1" s="222"/>
      <c r="F1" s="222"/>
      <c r="G1" s="222"/>
      <c r="H1" s="223"/>
      <c r="I1" s="222"/>
    </row>
    <row r="2" spans="1:10" s="50" customFormat="1" ht="28.5" customHeight="1" x14ac:dyDescent="0.25">
      <c r="B2" s="91"/>
      <c r="C2" s="222" t="s">
        <v>3</v>
      </c>
      <c r="D2" s="222"/>
      <c r="E2" s="222"/>
      <c r="F2" s="222"/>
      <c r="G2" s="222"/>
      <c r="H2" s="223"/>
      <c r="I2" s="222"/>
    </row>
    <row r="3" spans="1:10" s="75" customFormat="1" ht="42" customHeight="1" x14ac:dyDescent="0.25">
      <c r="A3" s="51" t="s">
        <v>1126</v>
      </c>
      <c r="B3" s="52" t="s">
        <v>1367</v>
      </c>
      <c r="C3" s="52" t="s">
        <v>70</v>
      </c>
      <c r="D3" s="52" t="s">
        <v>0</v>
      </c>
      <c r="E3" s="52" t="s">
        <v>4</v>
      </c>
      <c r="F3" s="52" t="s">
        <v>131</v>
      </c>
      <c r="G3" s="52" t="s">
        <v>132</v>
      </c>
      <c r="H3" s="89" t="s">
        <v>1338</v>
      </c>
      <c r="I3" s="53" t="s">
        <v>6</v>
      </c>
      <c r="J3" s="98" t="s">
        <v>5</v>
      </c>
    </row>
    <row r="4" spans="1:10" s="58" customFormat="1" ht="42" hidden="1" customHeight="1" x14ac:dyDescent="0.25">
      <c r="A4" s="198"/>
      <c r="B4" s="199"/>
      <c r="C4" s="200"/>
      <c r="D4" s="200" t="s">
        <v>66</v>
      </c>
      <c r="E4" s="200" t="s">
        <v>350</v>
      </c>
      <c r="F4" s="201" t="s">
        <v>733</v>
      </c>
      <c r="G4" s="202" t="s">
        <v>11</v>
      </c>
      <c r="H4" s="203">
        <v>24000</v>
      </c>
      <c r="I4" s="204">
        <v>41708</v>
      </c>
      <c r="J4" s="200" t="s">
        <v>811</v>
      </c>
    </row>
    <row r="5" spans="1:10" s="58" customFormat="1" ht="42" hidden="1" customHeight="1" x14ac:dyDescent="0.25">
      <c r="A5" s="61"/>
      <c r="B5" s="92"/>
      <c r="C5" s="54"/>
      <c r="D5" s="54" t="s">
        <v>66</v>
      </c>
      <c r="E5" s="54" t="s">
        <v>350</v>
      </c>
      <c r="F5" s="55" t="s">
        <v>1067</v>
      </c>
      <c r="G5" s="56" t="s">
        <v>11</v>
      </c>
      <c r="H5" s="159">
        <v>24000</v>
      </c>
      <c r="I5" s="36">
        <v>41708</v>
      </c>
      <c r="J5" s="54" t="s">
        <v>144</v>
      </c>
    </row>
    <row r="6" spans="1:10" s="58" customFormat="1" ht="42" hidden="1" customHeight="1" x14ac:dyDescent="0.25">
      <c r="A6" s="61"/>
      <c r="B6" s="92"/>
      <c r="C6" s="54"/>
      <c r="D6" s="54" t="s">
        <v>66</v>
      </c>
      <c r="E6" s="54" t="s">
        <v>350</v>
      </c>
      <c r="F6" s="55" t="s">
        <v>729</v>
      </c>
      <c r="G6" s="56" t="s">
        <v>11</v>
      </c>
      <c r="H6" s="159">
        <v>48094.44</v>
      </c>
      <c r="I6" s="36">
        <v>41708</v>
      </c>
      <c r="J6" s="54" t="s">
        <v>130</v>
      </c>
    </row>
    <row r="7" spans="1:10" s="58" customFormat="1" ht="42" hidden="1" customHeight="1" x14ac:dyDescent="0.25">
      <c r="A7" s="61"/>
      <c r="B7" s="92"/>
      <c r="C7" s="54"/>
      <c r="D7" s="54" t="s">
        <v>66</v>
      </c>
      <c r="E7" s="54" t="s">
        <v>350</v>
      </c>
      <c r="F7" s="55" t="s">
        <v>1068</v>
      </c>
      <c r="G7" s="56" t="s">
        <v>11</v>
      </c>
      <c r="H7" s="159">
        <v>48094.44</v>
      </c>
      <c r="I7" s="36">
        <v>41708</v>
      </c>
      <c r="J7" s="54" t="s">
        <v>130</v>
      </c>
    </row>
    <row r="8" spans="1:10" s="58" customFormat="1" ht="42" hidden="1" customHeight="1" x14ac:dyDescent="0.25">
      <c r="A8" s="61"/>
      <c r="B8" s="92"/>
      <c r="C8" s="54"/>
      <c r="D8" s="54" t="s">
        <v>66</v>
      </c>
      <c r="E8" s="54" t="s">
        <v>350</v>
      </c>
      <c r="F8" s="55" t="s">
        <v>729</v>
      </c>
      <c r="G8" s="56" t="s">
        <v>11</v>
      </c>
      <c r="H8" s="159">
        <v>24000</v>
      </c>
      <c r="I8" s="36">
        <v>41708</v>
      </c>
      <c r="J8" s="54" t="s">
        <v>130</v>
      </c>
    </row>
    <row r="9" spans="1:10" s="58" customFormat="1" ht="42" hidden="1" customHeight="1" x14ac:dyDescent="0.25">
      <c r="A9" s="61"/>
      <c r="B9" s="92"/>
      <c r="C9" s="54"/>
      <c r="D9" s="54" t="s">
        <v>66</v>
      </c>
      <c r="E9" s="54" t="s">
        <v>350</v>
      </c>
      <c r="F9" s="55" t="s">
        <v>1069</v>
      </c>
      <c r="G9" s="56" t="s">
        <v>11</v>
      </c>
      <c r="H9" s="159">
        <v>48094.44</v>
      </c>
      <c r="I9" s="36">
        <v>41708</v>
      </c>
      <c r="J9" s="54" t="s">
        <v>130</v>
      </c>
    </row>
    <row r="10" spans="1:10" s="58" customFormat="1" ht="42" hidden="1" customHeight="1" x14ac:dyDescent="0.25">
      <c r="A10" s="61"/>
      <c r="B10" s="92"/>
      <c r="C10" s="54"/>
      <c r="D10" s="54" t="s">
        <v>66</v>
      </c>
      <c r="E10" s="54" t="s">
        <v>350</v>
      </c>
      <c r="F10" s="55" t="s">
        <v>732</v>
      </c>
      <c r="G10" s="56" t="s">
        <v>11</v>
      </c>
      <c r="H10" s="159">
        <v>48094.44</v>
      </c>
      <c r="I10" s="36">
        <v>41708</v>
      </c>
      <c r="J10" s="54" t="s">
        <v>130</v>
      </c>
    </row>
    <row r="11" spans="1:10" s="58" customFormat="1" ht="42" hidden="1" customHeight="1" x14ac:dyDescent="0.25">
      <c r="A11" s="61"/>
      <c r="B11" s="92"/>
      <c r="C11" s="54"/>
      <c r="D11" s="54" t="s">
        <v>66</v>
      </c>
      <c r="E11" s="54" t="s">
        <v>350</v>
      </c>
      <c r="F11" s="55" t="s">
        <v>1069</v>
      </c>
      <c r="G11" s="56" t="s">
        <v>11</v>
      </c>
      <c r="H11" s="159">
        <v>48094.44</v>
      </c>
      <c r="I11" s="36">
        <v>41708</v>
      </c>
      <c r="J11" s="54" t="s">
        <v>130</v>
      </c>
    </row>
    <row r="12" spans="1:10" s="58" customFormat="1" ht="42" hidden="1" customHeight="1" x14ac:dyDescent="0.25">
      <c r="A12" s="61"/>
      <c r="B12" s="92"/>
      <c r="C12" s="54"/>
      <c r="D12" s="54" t="s">
        <v>66</v>
      </c>
      <c r="E12" s="54" t="s">
        <v>350</v>
      </c>
      <c r="F12" s="55" t="s">
        <v>1070</v>
      </c>
      <c r="G12" s="56" t="s">
        <v>11</v>
      </c>
      <c r="H12" s="159">
        <v>48094.44</v>
      </c>
      <c r="I12" s="36">
        <v>41708</v>
      </c>
      <c r="J12" s="54" t="s">
        <v>130</v>
      </c>
    </row>
    <row r="13" spans="1:10" s="58" customFormat="1" ht="42" hidden="1" customHeight="1" x14ac:dyDescent="0.25">
      <c r="A13" s="61"/>
      <c r="B13" s="92"/>
      <c r="C13" s="54"/>
      <c r="D13" s="54" t="s">
        <v>66</v>
      </c>
      <c r="E13" s="54" t="s">
        <v>350</v>
      </c>
      <c r="F13" s="55" t="s">
        <v>1071</v>
      </c>
      <c r="G13" s="56" t="s">
        <v>11</v>
      </c>
      <c r="H13" s="159">
        <v>48094.44</v>
      </c>
      <c r="I13" s="36">
        <v>41708</v>
      </c>
      <c r="J13" s="54" t="s">
        <v>130</v>
      </c>
    </row>
    <row r="14" spans="1:10" s="58" customFormat="1" ht="42" hidden="1" customHeight="1" x14ac:dyDescent="0.25">
      <c r="A14" s="61"/>
      <c r="B14" s="92"/>
      <c r="C14" s="54"/>
      <c r="D14" s="54" t="s">
        <v>839</v>
      </c>
      <c r="E14" s="54" t="s">
        <v>1072</v>
      </c>
      <c r="F14" s="55" t="s">
        <v>21</v>
      </c>
      <c r="G14" s="56" t="s">
        <v>11</v>
      </c>
      <c r="H14" s="159">
        <v>3450</v>
      </c>
      <c r="I14" s="36">
        <v>41708</v>
      </c>
      <c r="J14" s="54" t="s">
        <v>130</v>
      </c>
    </row>
    <row r="15" spans="1:10" s="58" customFormat="1" ht="42" hidden="1" customHeight="1" x14ac:dyDescent="0.25">
      <c r="A15" s="61"/>
      <c r="B15" s="92"/>
      <c r="C15" s="54"/>
      <c r="D15" s="54" t="s">
        <v>491</v>
      </c>
      <c r="E15" s="54" t="s">
        <v>549</v>
      </c>
      <c r="F15" s="55" t="s">
        <v>21</v>
      </c>
      <c r="G15" s="56" t="s">
        <v>11</v>
      </c>
      <c r="H15" s="159">
        <v>4773.1000000000004</v>
      </c>
      <c r="I15" s="36">
        <v>41708</v>
      </c>
      <c r="J15" s="54" t="s">
        <v>130</v>
      </c>
    </row>
    <row r="16" spans="1:10" s="58" customFormat="1" ht="42" hidden="1" customHeight="1" x14ac:dyDescent="0.25">
      <c r="A16" s="61"/>
      <c r="B16" s="92"/>
      <c r="C16" s="54"/>
      <c r="D16" s="54" t="s">
        <v>491</v>
      </c>
      <c r="E16" s="54" t="s">
        <v>549</v>
      </c>
      <c r="F16" s="55" t="s">
        <v>21</v>
      </c>
      <c r="G16" s="56" t="s">
        <v>11</v>
      </c>
      <c r="H16" s="159">
        <v>4773.1000000000004</v>
      </c>
      <c r="I16" s="36">
        <v>41708</v>
      </c>
      <c r="J16" s="54" t="s">
        <v>130</v>
      </c>
    </row>
    <row r="17" spans="1:10" s="58" customFormat="1" ht="42" hidden="1" customHeight="1" x14ac:dyDescent="0.25">
      <c r="A17" s="61"/>
      <c r="B17" s="92"/>
      <c r="C17" s="54"/>
      <c r="D17" s="54" t="s">
        <v>491</v>
      </c>
      <c r="E17" s="54" t="s">
        <v>549</v>
      </c>
      <c r="F17" s="55" t="s">
        <v>21</v>
      </c>
      <c r="G17" s="56" t="s">
        <v>11</v>
      </c>
      <c r="H17" s="159">
        <v>4773.1000000000004</v>
      </c>
      <c r="I17" s="36">
        <v>41708</v>
      </c>
      <c r="J17" s="54" t="s">
        <v>130</v>
      </c>
    </row>
    <row r="18" spans="1:10" s="58" customFormat="1" ht="42" hidden="1" customHeight="1" x14ac:dyDescent="0.25">
      <c r="A18" s="61"/>
      <c r="B18" s="92"/>
      <c r="C18" s="54"/>
      <c r="D18" s="54" t="s">
        <v>491</v>
      </c>
      <c r="E18" s="54" t="s">
        <v>549</v>
      </c>
      <c r="F18" s="55" t="s">
        <v>21</v>
      </c>
      <c r="G18" s="56" t="s">
        <v>11</v>
      </c>
      <c r="H18" s="159">
        <v>4773.1000000000004</v>
      </c>
      <c r="I18" s="36">
        <v>41708</v>
      </c>
      <c r="J18" s="54" t="s">
        <v>130</v>
      </c>
    </row>
    <row r="19" spans="1:10" s="58" customFormat="1" ht="42" hidden="1" customHeight="1" x14ac:dyDescent="0.25">
      <c r="A19" s="61"/>
      <c r="B19" s="92"/>
      <c r="C19" s="54"/>
      <c r="D19" s="54" t="s">
        <v>491</v>
      </c>
      <c r="E19" s="54" t="s">
        <v>549</v>
      </c>
      <c r="F19" s="55" t="s">
        <v>21</v>
      </c>
      <c r="G19" s="56" t="s">
        <v>11</v>
      </c>
      <c r="H19" s="159">
        <v>4773.1000000000004</v>
      </c>
      <c r="I19" s="36">
        <v>41708</v>
      </c>
      <c r="J19" s="54" t="s">
        <v>130</v>
      </c>
    </row>
    <row r="20" spans="1:10" ht="30" hidden="1" customHeight="1" x14ac:dyDescent="0.25">
      <c r="A20" s="64"/>
      <c r="B20" s="93"/>
      <c r="C20" s="54"/>
      <c r="D20" s="54" t="s">
        <v>491</v>
      </c>
      <c r="E20" s="54" t="s">
        <v>549</v>
      </c>
      <c r="F20" s="55" t="s">
        <v>21</v>
      </c>
      <c r="G20" s="56" t="s">
        <v>11</v>
      </c>
      <c r="H20" s="159">
        <v>4773.1000000000004</v>
      </c>
      <c r="I20" s="36">
        <v>41708</v>
      </c>
      <c r="J20" s="54" t="s">
        <v>130</v>
      </c>
    </row>
    <row r="21" spans="1:10" ht="30" hidden="1" customHeight="1" x14ac:dyDescent="0.25">
      <c r="A21" s="64"/>
      <c r="B21" s="93"/>
      <c r="C21" s="54"/>
      <c r="D21" s="54" t="s">
        <v>491</v>
      </c>
      <c r="E21" s="54" t="s">
        <v>549</v>
      </c>
      <c r="F21" s="55" t="s">
        <v>1073</v>
      </c>
      <c r="G21" s="56" t="s">
        <v>11</v>
      </c>
      <c r="H21" s="159">
        <v>4773.1000000000004</v>
      </c>
      <c r="I21" s="36">
        <v>41708</v>
      </c>
      <c r="J21" s="54" t="s">
        <v>930</v>
      </c>
    </row>
    <row r="22" spans="1:10" ht="30" hidden="1" customHeight="1" x14ac:dyDescent="0.25">
      <c r="A22" s="64"/>
      <c r="B22" s="93"/>
      <c r="C22" s="54"/>
      <c r="D22" s="54" t="s">
        <v>491</v>
      </c>
      <c r="E22" s="54" t="s">
        <v>549</v>
      </c>
      <c r="F22" s="55" t="s">
        <v>1074</v>
      </c>
      <c r="G22" s="56" t="s">
        <v>11</v>
      </c>
      <c r="H22" s="159">
        <v>4773.1000000000004</v>
      </c>
      <c r="I22" s="36">
        <v>41708</v>
      </c>
      <c r="J22" s="54" t="s">
        <v>361</v>
      </c>
    </row>
    <row r="23" spans="1:10" ht="30" hidden="1" customHeight="1" x14ac:dyDescent="0.25">
      <c r="A23" s="64"/>
      <c r="B23" s="93"/>
      <c r="C23" s="54"/>
      <c r="D23" s="54" t="s">
        <v>66</v>
      </c>
      <c r="E23" s="54" t="s">
        <v>553</v>
      </c>
      <c r="F23" s="55" t="s">
        <v>1075</v>
      </c>
      <c r="G23" s="56" t="s">
        <v>367</v>
      </c>
      <c r="H23" s="159">
        <v>24000</v>
      </c>
      <c r="I23" s="36">
        <v>41708</v>
      </c>
      <c r="J23" s="54" t="s">
        <v>367</v>
      </c>
    </row>
    <row r="24" spans="1:10" ht="30" hidden="1" customHeight="1" x14ac:dyDescent="0.25">
      <c r="A24" s="64"/>
      <c r="B24" s="93"/>
      <c r="C24" s="54"/>
      <c r="D24" s="54" t="s">
        <v>225</v>
      </c>
      <c r="E24" s="54" t="s">
        <v>1048</v>
      </c>
      <c r="F24" s="55" t="s">
        <v>21</v>
      </c>
      <c r="G24" s="56" t="s">
        <v>11</v>
      </c>
      <c r="H24" s="159">
        <v>78765</v>
      </c>
      <c r="I24" s="36">
        <v>41732</v>
      </c>
      <c r="J24" s="54" t="s">
        <v>811</v>
      </c>
    </row>
    <row r="25" spans="1:10" ht="30" hidden="1" customHeight="1" x14ac:dyDescent="0.25">
      <c r="A25" s="64"/>
      <c r="B25" s="93"/>
      <c r="C25" s="54"/>
      <c r="D25" s="54" t="s">
        <v>1049</v>
      </c>
      <c r="E25" s="54" t="s">
        <v>1050</v>
      </c>
      <c r="F25" s="55" t="s">
        <v>21</v>
      </c>
      <c r="G25" s="56" t="s">
        <v>11</v>
      </c>
      <c r="H25" s="159">
        <v>18231</v>
      </c>
      <c r="I25" s="36">
        <v>41732</v>
      </c>
      <c r="J25" s="54" t="s">
        <v>811</v>
      </c>
    </row>
    <row r="26" spans="1:10" ht="30" hidden="1" customHeight="1" x14ac:dyDescent="0.25">
      <c r="A26" s="64"/>
      <c r="B26" s="93"/>
      <c r="C26" s="54"/>
      <c r="D26" s="54" t="s">
        <v>1051</v>
      </c>
      <c r="E26" s="54" t="s">
        <v>1052</v>
      </c>
      <c r="F26" s="55" t="s">
        <v>21</v>
      </c>
      <c r="G26" s="56" t="s">
        <v>11</v>
      </c>
      <c r="H26" s="159">
        <v>36880.9</v>
      </c>
      <c r="I26" s="36">
        <v>41732</v>
      </c>
      <c r="J26" s="54" t="s">
        <v>811</v>
      </c>
    </row>
    <row r="27" spans="1:10" ht="30" hidden="1" customHeight="1" x14ac:dyDescent="0.25">
      <c r="A27" s="64"/>
      <c r="B27" s="93"/>
      <c r="C27" s="54"/>
      <c r="D27" s="54" t="s">
        <v>1053</v>
      </c>
      <c r="E27" s="54" t="s">
        <v>1054</v>
      </c>
      <c r="F27" s="55" t="s">
        <v>21</v>
      </c>
      <c r="G27" s="56" t="s">
        <v>11</v>
      </c>
      <c r="H27" s="159">
        <v>15340</v>
      </c>
      <c r="I27" s="36">
        <v>41732</v>
      </c>
      <c r="J27" s="54" t="s">
        <v>811</v>
      </c>
    </row>
    <row r="28" spans="1:10" ht="30" hidden="1" customHeight="1" x14ac:dyDescent="0.25">
      <c r="A28" s="64"/>
      <c r="B28" s="93"/>
      <c r="C28" s="54"/>
      <c r="D28" s="54" t="s">
        <v>1053</v>
      </c>
      <c r="E28" s="54" t="s">
        <v>1054</v>
      </c>
      <c r="F28" s="55" t="s">
        <v>21</v>
      </c>
      <c r="G28" s="56" t="s">
        <v>11</v>
      </c>
      <c r="H28" s="159">
        <v>15340</v>
      </c>
      <c r="I28" s="36">
        <v>41732</v>
      </c>
      <c r="J28" s="54" t="s">
        <v>811</v>
      </c>
    </row>
    <row r="29" spans="1:10" ht="30" hidden="1" customHeight="1" x14ac:dyDescent="0.25">
      <c r="A29" s="64"/>
      <c r="B29" s="93"/>
      <c r="C29" s="54"/>
      <c r="D29" s="54" t="s">
        <v>684</v>
      </c>
      <c r="E29" s="54" t="s">
        <v>1055</v>
      </c>
      <c r="F29" s="55" t="s">
        <v>21</v>
      </c>
      <c r="G29" s="56" t="s">
        <v>11</v>
      </c>
      <c r="H29" s="159">
        <v>2360</v>
      </c>
      <c r="I29" s="36">
        <v>41732</v>
      </c>
      <c r="J29" s="54" t="s">
        <v>811</v>
      </c>
    </row>
    <row r="30" spans="1:10" ht="30" hidden="1" customHeight="1" x14ac:dyDescent="0.25">
      <c r="A30" s="64"/>
      <c r="B30" s="93"/>
      <c r="C30" s="54"/>
      <c r="D30" s="54" t="s">
        <v>684</v>
      </c>
      <c r="E30" s="54" t="s">
        <v>1055</v>
      </c>
      <c r="F30" s="55" t="s">
        <v>21</v>
      </c>
      <c r="G30" s="56" t="s">
        <v>11</v>
      </c>
      <c r="H30" s="159">
        <v>2360</v>
      </c>
      <c r="I30" s="36">
        <v>41732</v>
      </c>
      <c r="J30" s="54" t="s">
        <v>811</v>
      </c>
    </row>
    <row r="31" spans="1:10" ht="30" hidden="1" customHeight="1" x14ac:dyDescent="0.25">
      <c r="A31" s="64"/>
      <c r="B31" s="93"/>
      <c r="C31" s="54"/>
      <c r="D31" s="54" t="s">
        <v>1056</v>
      </c>
      <c r="E31" s="54" t="s">
        <v>1057</v>
      </c>
      <c r="F31" s="55" t="s">
        <v>21</v>
      </c>
      <c r="G31" s="56" t="s">
        <v>11</v>
      </c>
      <c r="H31" s="159">
        <v>30680</v>
      </c>
      <c r="I31" s="36">
        <v>41732</v>
      </c>
      <c r="J31" s="54" t="s">
        <v>811</v>
      </c>
    </row>
    <row r="32" spans="1:10" ht="30" hidden="1" customHeight="1" x14ac:dyDescent="0.25">
      <c r="A32" s="64"/>
      <c r="B32" s="93"/>
      <c r="C32" s="54"/>
      <c r="D32" s="54" t="s">
        <v>44</v>
      </c>
      <c r="E32" s="54" t="s">
        <v>1058</v>
      </c>
      <c r="F32" s="55" t="s">
        <v>21</v>
      </c>
      <c r="G32" s="56" t="s">
        <v>11</v>
      </c>
      <c r="H32" s="159">
        <v>538965</v>
      </c>
      <c r="I32" s="36">
        <v>41732</v>
      </c>
      <c r="J32" s="54" t="s">
        <v>811</v>
      </c>
    </row>
    <row r="33" spans="1:10" ht="30" hidden="1" customHeight="1" x14ac:dyDescent="0.25">
      <c r="A33" s="64"/>
      <c r="B33" s="93"/>
      <c r="C33" s="54"/>
      <c r="D33" s="54" t="s">
        <v>1059</v>
      </c>
      <c r="E33" s="54" t="s">
        <v>1060</v>
      </c>
      <c r="F33" s="55" t="s">
        <v>21</v>
      </c>
      <c r="G33" s="56" t="s">
        <v>11</v>
      </c>
      <c r="H33" s="159">
        <v>14101</v>
      </c>
      <c r="I33" s="36">
        <v>41732</v>
      </c>
      <c r="J33" s="54" t="s">
        <v>811</v>
      </c>
    </row>
    <row r="34" spans="1:10" ht="30" hidden="1" customHeight="1" x14ac:dyDescent="0.25">
      <c r="A34" s="64"/>
      <c r="B34" s="93"/>
      <c r="C34" s="54"/>
      <c r="D34" s="54" t="s">
        <v>1061</v>
      </c>
      <c r="E34" s="54" t="s">
        <v>1062</v>
      </c>
      <c r="F34" s="55" t="s">
        <v>21</v>
      </c>
      <c r="G34" s="56" t="s">
        <v>11</v>
      </c>
      <c r="H34" s="159">
        <v>51989.62</v>
      </c>
      <c r="I34" s="36">
        <v>41732</v>
      </c>
      <c r="J34" s="54" t="s">
        <v>811</v>
      </c>
    </row>
    <row r="35" spans="1:10" ht="30" hidden="1" customHeight="1" x14ac:dyDescent="0.25">
      <c r="A35" s="64"/>
      <c r="B35" s="93"/>
      <c r="C35" s="54"/>
      <c r="D35" s="54" t="s">
        <v>1030</v>
      </c>
      <c r="E35" s="54" t="s">
        <v>1063</v>
      </c>
      <c r="F35" s="55" t="s">
        <v>21</v>
      </c>
      <c r="G35" s="56" t="s">
        <v>11</v>
      </c>
      <c r="H35" s="159">
        <v>6873.5</v>
      </c>
      <c r="I35" s="36">
        <v>41732</v>
      </c>
      <c r="J35" s="54" t="s">
        <v>811</v>
      </c>
    </row>
    <row r="36" spans="1:10" ht="30" hidden="1" customHeight="1" x14ac:dyDescent="0.25">
      <c r="A36" s="64"/>
      <c r="B36" s="93"/>
      <c r="C36" s="54"/>
      <c r="D36" s="54" t="s">
        <v>1030</v>
      </c>
      <c r="E36" s="54" t="s">
        <v>1063</v>
      </c>
      <c r="F36" s="55" t="s">
        <v>21</v>
      </c>
      <c r="G36" s="56" t="s">
        <v>11</v>
      </c>
      <c r="H36" s="159">
        <v>6873.5</v>
      </c>
      <c r="I36" s="36">
        <v>41732</v>
      </c>
      <c r="J36" s="54" t="s">
        <v>811</v>
      </c>
    </row>
    <row r="37" spans="1:10" ht="30" hidden="1" customHeight="1" x14ac:dyDescent="0.25">
      <c r="A37" s="64"/>
      <c r="B37" s="93"/>
      <c r="C37" s="54"/>
      <c r="D37" s="54" t="s">
        <v>1064</v>
      </c>
      <c r="E37" s="54" t="s">
        <v>1065</v>
      </c>
      <c r="F37" s="55" t="s">
        <v>1066</v>
      </c>
      <c r="G37" s="56" t="s">
        <v>11</v>
      </c>
      <c r="H37" s="159">
        <v>114219.28</v>
      </c>
      <c r="I37" s="36">
        <v>41732</v>
      </c>
      <c r="J37" s="54" t="s">
        <v>811</v>
      </c>
    </row>
    <row r="38" spans="1:10" ht="30" hidden="1" customHeight="1" x14ac:dyDescent="0.25">
      <c r="A38" s="64"/>
      <c r="B38" s="93"/>
      <c r="C38" s="54"/>
      <c r="D38" s="54" t="s">
        <v>1045</v>
      </c>
      <c r="E38" s="54" t="s">
        <v>21</v>
      </c>
      <c r="F38" s="55" t="s">
        <v>21</v>
      </c>
      <c r="G38" s="56" t="s">
        <v>11</v>
      </c>
      <c r="H38" s="159">
        <v>4166.58</v>
      </c>
      <c r="I38" s="36">
        <v>41784</v>
      </c>
      <c r="J38" s="54" t="s">
        <v>144</v>
      </c>
    </row>
    <row r="39" spans="1:10" ht="30" hidden="1" customHeight="1" x14ac:dyDescent="0.25">
      <c r="A39" s="64"/>
      <c r="B39" s="93"/>
      <c r="C39" s="54"/>
      <c r="D39" s="54" t="s">
        <v>1046</v>
      </c>
      <c r="E39" s="54" t="s">
        <v>21</v>
      </c>
      <c r="F39" s="55" t="s">
        <v>21</v>
      </c>
      <c r="G39" s="56" t="s">
        <v>11</v>
      </c>
      <c r="H39" s="159">
        <v>4979.8900000000003</v>
      </c>
      <c r="I39" s="36">
        <v>41784</v>
      </c>
      <c r="J39" s="54" t="s">
        <v>130</v>
      </c>
    </row>
    <row r="40" spans="1:10" ht="30" hidden="1" customHeight="1" x14ac:dyDescent="0.25">
      <c r="A40" s="64"/>
      <c r="B40" s="93"/>
      <c r="C40" s="54"/>
      <c r="D40" s="54" t="s">
        <v>1047</v>
      </c>
      <c r="E40" s="54" t="s">
        <v>21</v>
      </c>
      <c r="F40" s="55" t="s">
        <v>21</v>
      </c>
      <c r="G40" s="56" t="s">
        <v>11</v>
      </c>
      <c r="H40" s="159">
        <v>4808.5</v>
      </c>
      <c r="I40" s="36">
        <v>41784</v>
      </c>
      <c r="J40" s="54" t="s">
        <v>130</v>
      </c>
    </row>
    <row r="41" spans="1:10" ht="30" hidden="1" customHeight="1" x14ac:dyDescent="0.25">
      <c r="A41" s="64"/>
      <c r="B41" s="93"/>
      <c r="C41" s="54"/>
      <c r="D41" s="54" t="s">
        <v>1047</v>
      </c>
      <c r="E41" s="54" t="s">
        <v>21</v>
      </c>
      <c r="F41" s="55" t="s">
        <v>21</v>
      </c>
      <c r="G41" s="56" t="s">
        <v>11</v>
      </c>
      <c r="H41" s="159">
        <v>4808.5</v>
      </c>
      <c r="I41" s="36">
        <v>41784</v>
      </c>
      <c r="J41" s="54" t="s">
        <v>130</v>
      </c>
    </row>
    <row r="42" spans="1:10" ht="30" hidden="1" customHeight="1" x14ac:dyDescent="0.25">
      <c r="A42" s="64"/>
      <c r="B42" s="93"/>
      <c r="C42" s="54"/>
      <c r="D42" s="54" t="s">
        <v>1046</v>
      </c>
      <c r="E42" s="54" t="s">
        <v>21</v>
      </c>
      <c r="F42" s="55" t="s">
        <v>21</v>
      </c>
      <c r="G42" s="56" t="s">
        <v>11</v>
      </c>
      <c r="H42" s="159">
        <v>3551.8</v>
      </c>
      <c r="I42" s="36">
        <v>41784</v>
      </c>
      <c r="J42" s="54" t="s">
        <v>130</v>
      </c>
    </row>
    <row r="43" spans="1:10" ht="30" hidden="1" customHeight="1" x14ac:dyDescent="0.25">
      <c r="A43" s="64"/>
      <c r="B43" s="93"/>
      <c r="C43" s="54"/>
      <c r="D43" s="54" t="s">
        <v>1047</v>
      </c>
      <c r="E43" s="54" t="s">
        <v>21</v>
      </c>
      <c r="F43" s="55" t="s">
        <v>21</v>
      </c>
      <c r="G43" s="56" t="s">
        <v>11</v>
      </c>
      <c r="H43" s="159">
        <v>4808.5</v>
      </c>
      <c r="I43" s="36">
        <v>41784</v>
      </c>
      <c r="J43" s="54" t="s">
        <v>130</v>
      </c>
    </row>
    <row r="44" spans="1:10" ht="30" hidden="1" customHeight="1" x14ac:dyDescent="0.25">
      <c r="A44" s="64"/>
      <c r="B44" s="93"/>
      <c r="C44" s="54"/>
      <c r="D44" s="54" t="s">
        <v>1046</v>
      </c>
      <c r="E44" s="54" t="s">
        <v>21</v>
      </c>
      <c r="F44" s="55" t="s">
        <v>21</v>
      </c>
      <c r="G44" s="56" t="s">
        <v>11</v>
      </c>
      <c r="H44" s="159">
        <v>3551.8</v>
      </c>
      <c r="I44" s="36">
        <v>41784</v>
      </c>
      <c r="J44" s="54" t="s">
        <v>130</v>
      </c>
    </row>
    <row r="45" spans="1:10" ht="30" hidden="1" customHeight="1" x14ac:dyDescent="0.25">
      <c r="A45" s="64"/>
      <c r="B45" s="93"/>
      <c r="C45" s="54"/>
      <c r="D45" s="54" t="s">
        <v>1047</v>
      </c>
      <c r="E45" s="54" t="s">
        <v>21</v>
      </c>
      <c r="F45" s="55" t="s">
        <v>21</v>
      </c>
      <c r="G45" s="56" t="s">
        <v>11</v>
      </c>
      <c r="H45" s="159">
        <v>4808.5</v>
      </c>
      <c r="I45" s="36">
        <v>41784</v>
      </c>
      <c r="J45" s="54" t="s">
        <v>130</v>
      </c>
    </row>
    <row r="46" spans="1:10" ht="30" hidden="1" customHeight="1" x14ac:dyDescent="0.25">
      <c r="A46" s="64"/>
      <c r="B46" s="93"/>
      <c r="C46" s="54"/>
      <c r="D46" s="54" t="s">
        <v>10</v>
      </c>
      <c r="E46" s="54" t="s">
        <v>1044</v>
      </c>
      <c r="F46" s="55" t="s">
        <v>21</v>
      </c>
      <c r="G46" s="56" t="s">
        <v>11</v>
      </c>
      <c r="H46" s="159">
        <v>14903.38</v>
      </c>
      <c r="I46" s="36">
        <v>41927</v>
      </c>
      <c r="J46" s="54" t="s">
        <v>180</v>
      </c>
    </row>
    <row r="47" spans="1:10" ht="30" hidden="1" customHeight="1" x14ac:dyDescent="0.25">
      <c r="A47" s="64"/>
      <c r="B47" s="93"/>
      <c r="C47" s="54"/>
      <c r="D47" s="54" t="s">
        <v>10</v>
      </c>
      <c r="E47" s="54" t="s">
        <v>1044</v>
      </c>
      <c r="F47" s="55" t="s">
        <v>21</v>
      </c>
      <c r="G47" s="56" t="s">
        <v>11</v>
      </c>
      <c r="H47" s="159">
        <v>14903.38</v>
      </c>
      <c r="I47" s="36">
        <v>41927</v>
      </c>
      <c r="J47" s="54" t="s">
        <v>180</v>
      </c>
    </row>
    <row r="48" spans="1:10" ht="30" hidden="1" customHeight="1" x14ac:dyDescent="0.25">
      <c r="A48" s="64"/>
      <c r="B48" s="93"/>
      <c r="C48" s="54"/>
      <c r="D48" s="54" t="s">
        <v>10</v>
      </c>
      <c r="E48" s="54" t="s">
        <v>1044</v>
      </c>
      <c r="F48" s="55" t="s">
        <v>21</v>
      </c>
      <c r="G48" s="56" t="s">
        <v>11</v>
      </c>
      <c r="H48" s="159">
        <v>14903.38</v>
      </c>
      <c r="I48" s="36">
        <v>41927</v>
      </c>
      <c r="J48" s="54" t="s">
        <v>180</v>
      </c>
    </row>
    <row r="49" spans="1:10" ht="30" hidden="1" customHeight="1" x14ac:dyDescent="0.25">
      <c r="A49" s="64"/>
      <c r="B49" s="93"/>
      <c r="C49" s="54"/>
      <c r="D49" s="54" t="s">
        <v>10</v>
      </c>
      <c r="E49" s="54" t="s">
        <v>1044</v>
      </c>
      <c r="F49" s="55" t="s">
        <v>21</v>
      </c>
      <c r="G49" s="56" t="s">
        <v>11</v>
      </c>
      <c r="H49" s="159">
        <v>14903.38</v>
      </c>
      <c r="I49" s="36">
        <v>41927</v>
      </c>
      <c r="J49" s="54" t="s">
        <v>180</v>
      </c>
    </row>
    <row r="50" spans="1:10" ht="30" hidden="1" customHeight="1" x14ac:dyDescent="0.25">
      <c r="A50" s="64"/>
      <c r="B50" s="93"/>
      <c r="C50" s="54"/>
      <c r="D50" s="54" t="s">
        <v>10</v>
      </c>
      <c r="E50" s="54" t="s">
        <v>1044</v>
      </c>
      <c r="F50" s="55" t="s">
        <v>21</v>
      </c>
      <c r="G50" s="56" t="s">
        <v>11</v>
      </c>
      <c r="H50" s="159">
        <v>14903.38</v>
      </c>
      <c r="I50" s="36">
        <v>41927</v>
      </c>
      <c r="J50" s="54" t="s">
        <v>180</v>
      </c>
    </row>
    <row r="51" spans="1:10" ht="30" hidden="1" customHeight="1" x14ac:dyDescent="0.25">
      <c r="A51" s="64"/>
      <c r="B51" s="93"/>
      <c r="C51" s="54"/>
      <c r="D51" s="54" t="s">
        <v>10</v>
      </c>
      <c r="E51" s="54" t="s">
        <v>1044</v>
      </c>
      <c r="F51" s="55" t="s">
        <v>21</v>
      </c>
      <c r="G51" s="56" t="s">
        <v>11</v>
      </c>
      <c r="H51" s="159">
        <v>14903.38</v>
      </c>
      <c r="I51" s="36">
        <v>41927</v>
      </c>
      <c r="J51" s="54" t="s">
        <v>180</v>
      </c>
    </row>
    <row r="52" spans="1:10" ht="30" hidden="1" customHeight="1" x14ac:dyDescent="0.25">
      <c r="A52" s="64"/>
      <c r="B52" s="93"/>
      <c r="C52" s="54"/>
      <c r="D52" s="54" t="s">
        <v>10</v>
      </c>
      <c r="E52" s="54" t="s">
        <v>1044</v>
      </c>
      <c r="F52" s="55" t="s">
        <v>21</v>
      </c>
      <c r="G52" s="56" t="s">
        <v>11</v>
      </c>
      <c r="H52" s="159">
        <v>14903.38</v>
      </c>
      <c r="I52" s="36">
        <v>41927</v>
      </c>
      <c r="J52" s="54" t="s">
        <v>180</v>
      </c>
    </row>
    <row r="53" spans="1:10" ht="30" hidden="1" customHeight="1" x14ac:dyDescent="0.25">
      <c r="A53" s="64"/>
      <c r="B53" s="93"/>
      <c r="C53" s="54"/>
      <c r="D53" s="54" t="s">
        <v>10</v>
      </c>
      <c r="E53" s="54" t="s">
        <v>1044</v>
      </c>
      <c r="F53" s="55" t="s">
        <v>21</v>
      </c>
      <c r="G53" s="56" t="s">
        <v>11</v>
      </c>
      <c r="H53" s="159">
        <v>14903.38</v>
      </c>
      <c r="I53" s="36">
        <v>41927</v>
      </c>
      <c r="J53" s="54" t="s">
        <v>180</v>
      </c>
    </row>
    <row r="54" spans="1:10" ht="30" hidden="1" customHeight="1" x14ac:dyDescent="0.25">
      <c r="A54" s="64"/>
      <c r="B54" s="93"/>
      <c r="C54" s="54"/>
      <c r="D54" s="54" t="s">
        <v>1039</v>
      </c>
      <c r="E54" s="54" t="s">
        <v>1040</v>
      </c>
      <c r="F54" s="55" t="s">
        <v>1041</v>
      </c>
      <c r="G54" s="56" t="s">
        <v>11</v>
      </c>
      <c r="H54" s="159">
        <v>53566.1</v>
      </c>
      <c r="I54" s="36">
        <v>41960</v>
      </c>
      <c r="J54" s="54" t="s">
        <v>58</v>
      </c>
    </row>
    <row r="55" spans="1:10" ht="30" hidden="1" customHeight="1" x14ac:dyDescent="0.25">
      <c r="A55" s="64"/>
      <c r="B55" s="93"/>
      <c r="C55" s="54"/>
      <c r="D55" s="54" t="s">
        <v>1042</v>
      </c>
      <c r="E55" s="54" t="s">
        <v>1043</v>
      </c>
      <c r="F55" s="55" t="s">
        <v>21</v>
      </c>
      <c r="G55" s="56" t="s">
        <v>11</v>
      </c>
      <c r="H55" s="159">
        <v>40710</v>
      </c>
      <c r="I55" s="36">
        <v>41960</v>
      </c>
      <c r="J55" s="54" t="s">
        <v>58</v>
      </c>
    </row>
    <row r="56" spans="1:10" ht="30" hidden="1" customHeight="1" x14ac:dyDescent="0.25">
      <c r="A56" s="64"/>
      <c r="B56" s="93"/>
      <c r="C56" s="54"/>
      <c r="D56" s="54" t="s">
        <v>990</v>
      </c>
      <c r="E56" s="54" t="s">
        <v>991</v>
      </c>
      <c r="F56" s="55" t="s">
        <v>21</v>
      </c>
      <c r="G56" s="56" t="s">
        <v>11</v>
      </c>
      <c r="H56" s="159">
        <v>9794</v>
      </c>
      <c r="I56" s="36">
        <v>41993</v>
      </c>
      <c r="J56" s="54" t="s">
        <v>552</v>
      </c>
    </row>
    <row r="57" spans="1:10" ht="30" hidden="1" customHeight="1" x14ac:dyDescent="0.25">
      <c r="A57" s="64"/>
      <c r="B57" s="93"/>
      <c r="C57" s="54"/>
      <c r="D57" s="54" t="s">
        <v>990</v>
      </c>
      <c r="E57" s="54" t="s">
        <v>991</v>
      </c>
      <c r="F57" s="55" t="s">
        <v>21</v>
      </c>
      <c r="G57" s="56" t="s">
        <v>11</v>
      </c>
      <c r="H57" s="159">
        <v>9794</v>
      </c>
      <c r="I57" s="36">
        <v>41993</v>
      </c>
      <c r="J57" s="54" t="s">
        <v>552</v>
      </c>
    </row>
    <row r="58" spans="1:10" ht="30" hidden="1" customHeight="1" x14ac:dyDescent="0.25">
      <c r="A58" s="64"/>
      <c r="B58" s="93"/>
      <c r="C58" s="54"/>
      <c r="D58" s="54" t="s">
        <v>992</v>
      </c>
      <c r="E58" s="54" t="s">
        <v>21</v>
      </c>
      <c r="F58" s="55" t="s">
        <v>21</v>
      </c>
      <c r="G58" s="56" t="s">
        <v>11</v>
      </c>
      <c r="H58" s="159">
        <v>7080</v>
      </c>
      <c r="I58" s="36">
        <v>41993</v>
      </c>
      <c r="J58" s="54" t="s">
        <v>552</v>
      </c>
    </row>
    <row r="59" spans="1:10" ht="30" hidden="1" customHeight="1" x14ac:dyDescent="0.25">
      <c r="A59" s="64"/>
      <c r="B59" s="93"/>
      <c r="C59" s="54"/>
      <c r="D59" s="54" t="s">
        <v>373</v>
      </c>
      <c r="E59" s="54" t="s">
        <v>993</v>
      </c>
      <c r="F59" s="55" t="s">
        <v>21</v>
      </c>
      <c r="G59" s="56" t="s">
        <v>11</v>
      </c>
      <c r="H59" s="159">
        <v>10266</v>
      </c>
      <c r="I59" s="36">
        <v>41993</v>
      </c>
      <c r="J59" s="54" t="s">
        <v>552</v>
      </c>
    </row>
    <row r="60" spans="1:10" ht="30" hidden="1" customHeight="1" x14ac:dyDescent="0.25">
      <c r="A60" s="64"/>
      <c r="B60" s="93"/>
      <c r="C60" s="54"/>
      <c r="D60" s="54" t="s">
        <v>373</v>
      </c>
      <c r="E60" s="54" t="s">
        <v>993</v>
      </c>
      <c r="F60" s="55" t="s">
        <v>21</v>
      </c>
      <c r="G60" s="56" t="s">
        <v>11</v>
      </c>
      <c r="H60" s="159">
        <v>10266</v>
      </c>
      <c r="I60" s="36">
        <v>41993</v>
      </c>
      <c r="J60" s="54" t="s">
        <v>552</v>
      </c>
    </row>
    <row r="61" spans="1:10" ht="30" hidden="1" customHeight="1" x14ac:dyDescent="0.25">
      <c r="A61" s="64"/>
      <c r="B61" s="93"/>
      <c r="C61" s="54"/>
      <c r="D61" s="54" t="s">
        <v>994</v>
      </c>
      <c r="E61" s="54" t="s">
        <v>995</v>
      </c>
      <c r="F61" s="55" t="s">
        <v>21</v>
      </c>
      <c r="G61" s="56" t="s">
        <v>11</v>
      </c>
      <c r="H61" s="159">
        <v>13334</v>
      </c>
      <c r="I61" s="36">
        <v>41993</v>
      </c>
      <c r="J61" s="54" t="s">
        <v>552</v>
      </c>
    </row>
    <row r="62" spans="1:10" ht="30" hidden="1" customHeight="1" x14ac:dyDescent="0.25">
      <c r="A62" s="64"/>
      <c r="B62" s="93"/>
      <c r="C62" s="54"/>
      <c r="D62" s="54" t="s">
        <v>996</v>
      </c>
      <c r="E62" s="54" t="s">
        <v>997</v>
      </c>
      <c r="F62" s="55" t="s">
        <v>21</v>
      </c>
      <c r="G62" s="56" t="s">
        <v>11</v>
      </c>
      <c r="H62" s="159">
        <v>4189</v>
      </c>
      <c r="I62" s="36">
        <v>41993</v>
      </c>
      <c r="J62" s="54" t="s">
        <v>552</v>
      </c>
    </row>
    <row r="63" spans="1:10" ht="30" hidden="1" customHeight="1" x14ac:dyDescent="0.25">
      <c r="A63" s="64"/>
      <c r="B63" s="93"/>
      <c r="C63" s="54"/>
      <c r="D63" s="54" t="s">
        <v>998</v>
      </c>
      <c r="E63" s="54" t="s">
        <v>999</v>
      </c>
      <c r="F63" s="55" t="s">
        <v>21</v>
      </c>
      <c r="G63" s="56" t="s">
        <v>11</v>
      </c>
      <c r="H63" s="159">
        <v>35695</v>
      </c>
      <c r="I63" s="36">
        <v>41993</v>
      </c>
      <c r="J63" s="54" t="s">
        <v>552</v>
      </c>
    </row>
    <row r="64" spans="1:10" ht="30" hidden="1" customHeight="1" x14ac:dyDescent="0.25">
      <c r="A64" s="64"/>
      <c r="B64" s="93"/>
      <c r="C64" s="54"/>
      <c r="D64" s="54" t="s">
        <v>1000</v>
      </c>
      <c r="E64" s="54" t="s">
        <v>1001</v>
      </c>
      <c r="F64" s="55" t="s">
        <v>21</v>
      </c>
      <c r="G64" s="56" t="s">
        <v>11</v>
      </c>
      <c r="H64" s="159">
        <v>18290</v>
      </c>
      <c r="I64" s="36">
        <v>41993</v>
      </c>
      <c r="J64" s="54" t="s">
        <v>552</v>
      </c>
    </row>
    <row r="65" spans="1:10" ht="30" hidden="1" customHeight="1" x14ac:dyDescent="0.25">
      <c r="A65" s="64"/>
      <c r="B65" s="93"/>
      <c r="C65" s="54"/>
      <c r="D65" s="54" t="s">
        <v>1002</v>
      </c>
      <c r="E65" s="54" t="s">
        <v>1001</v>
      </c>
      <c r="F65" s="55" t="s">
        <v>21</v>
      </c>
      <c r="G65" s="56" t="s">
        <v>11</v>
      </c>
      <c r="H65" s="159">
        <v>12980</v>
      </c>
      <c r="I65" s="36">
        <v>41993</v>
      </c>
      <c r="J65" s="54" t="s">
        <v>552</v>
      </c>
    </row>
    <row r="66" spans="1:10" ht="30" hidden="1" customHeight="1" x14ac:dyDescent="0.25">
      <c r="A66" s="64"/>
      <c r="B66" s="93"/>
      <c r="C66" s="54"/>
      <c r="D66" s="54" t="s">
        <v>992</v>
      </c>
      <c r="E66" s="54" t="s">
        <v>1003</v>
      </c>
      <c r="F66" s="55" t="s">
        <v>21</v>
      </c>
      <c r="G66" s="56" t="s">
        <v>11</v>
      </c>
      <c r="H66" s="159">
        <v>9019.35</v>
      </c>
      <c r="I66" s="36">
        <v>41993</v>
      </c>
      <c r="J66" s="54" t="s">
        <v>58</v>
      </c>
    </row>
    <row r="67" spans="1:10" ht="30" hidden="1" customHeight="1" x14ac:dyDescent="0.25">
      <c r="A67" s="64"/>
      <c r="B67" s="93"/>
      <c r="C67" s="54"/>
      <c r="D67" s="54" t="s">
        <v>992</v>
      </c>
      <c r="E67" s="54" t="s">
        <v>1003</v>
      </c>
      <c r="F67" s="55" t="s">
        <v>21</v>
      </c>
      <c r="G67" s="56" t="s">
        <v>11</v>
      </c>
      <c r="H67" s="159">
        <v>9019.35</v>
      </c>
      <c r="I67" s="36">
        <v>41993</v>
      </c>
      <c r="J67" s="54" t="s">
        <v>58</v>
      </c>
    </row>
    <row r="68" spans="1:10" ht="30" hidden="1" customHeight="1" x14ac:dyDescent="0.25">
      <c r="A68" s="64"/>
      <c r="B68" s="93"/>
      <c r="C68" s="54"/>
      <c r="D68" s="54" t="s">
        <v>1004</v>
      </c>
      <c r="E68" s="54" t="s">
        <v>898</v>
      </c>
      <c r="F68" s="55" t="s">
        <v>1005</v>
      </c>
      <c r="G68" s="56" t="s">
        <v>11</v>
      </c>
      <c r="H68" s="159">
        <v>11479.04</v>
      </c>
      <c r="I68" s="36">
        <v>41993</v>
      </c>
      <c r="J68" s="54" t="s">
        <v>58</v>
      </c>
    </row>
    <row r="69" spans="1:10" ht="30" hidden="1" customHeight="1" x14ac:dyDescent="0.25">
      <c r="A69" s="64"/>
      <c r="B69" s="93"/>
      <c r="C69" s="54"/>
      <c r="D69" s="54" t="s">
        <v>1008</v>
      </c>
      <c r="E69" s="54" t="s">
        <v>21</v>
      </c>
      <c r="F69" s="55" t="s">
        <v>21</v>
      </c>
      <c r="G69" s="56" t="s">
        <v>11</v>
      </c>
      <c r="H69" s="159">
        <v>13629</v>
      </c>
      <c r="I69" s="36">
        <v>41993</v>
      </c>
      <c r="J69" s="54" t="s">
        <v>58</v>
      </c>
    </row>
    <row r="70" spans="1:10" ht="30" hidden="1" customHeight="1" x14ac:dyDescent="0.25">
      <c r="A70" s="64"/>
      <c r="B70" s="93"/>
      <c r="C70" s="54"/>
      <c r="D70" s="54" t="s">
        <v>1009</v>
      </c>
      <c r="E70" s="54" t="s">
        <v>1010</v>
      </c>
      <c r="F70" s="55" t="s">
        <v>21</v>
      </c>
      <c r="G70" s="56" t="s">
        <v>11</v>
      </c>
      <c r="H70" s="159">
        <v>63718.82</v>
      </c>
      <c r="I70" s="36">
        <v>41993</v>
      </c>
      <c r="J70" s="54" t="s">
        <v>58</v>
      </c>
    </row>
    <row r="71" spans="1:10" ht="30" hidden="1" customHeight="1" x14ac:dyDescent="0.25">
      <c r="A71" s="64"/>
      <c r="B71" s="93"/>
      <c r="C71" s="54"/>
      <c r="D71" s="54" t="s">
        <v>441</v>
      </c>
      <c r="E71" s="54" t="s">
        <v>1011</v>
      </c>
      <c r="F71" s="55" t="s">
        <v>21</v>
      </c>
      <c r="G71" s="56" t="s">
        <v>11</v>
      </c>
      <c r="H71" s="159">
        <v>1534</v>
      </c>
      <c r="I71" s="36">
        <v>41993</v>
      </c>
      <c r="J71" s="54" t="s">
        <v>58</v>
      </c>
    </row>
    <row r="72" spans="1:10" ht="30" hidden="1" customHeight="1" x14ac:dyDescent="0.25">
      <c r="A72" s="64"/>
      <c r="B72" s="93"/>
      <c r="C72" s="54"/>
      <c r="D72" s="54" t="s">
        <v>1012</v>
      </c>
      <c r="E72" s="54" t="s">
        <v>1013</v>
      </c>
      <c r="F72" s="55" t="s">
        <v>1014</v>
      </c>
      <c r="G72" s="56" t="s">
        <v>11</v>
      </c>
      <c r="H72" s="159">
        <v>43995</v>
      </c>
      <c r="I72" s="36">
        <v>41993</v>
      </c>
      <c r="J72" s="54" t="s">
        <v>58</v>
      </c>
    </row>
    <row r="73" spans="1:10" ht="30" hidden="1" customHeight="1" x14ac:dyDescent="0.25">
      <c r="A73" s="64"/>
      <c r="B73" s="93"/>
      <c r="C73" s="54"/>
      <c r="D73" s="54" t="s">
        <v>1015</v>
      </c>
      <c r="E73" s="54" t="s">
        <v>1016</v>
      </c>
      <c r="F73" s="55" t="s">
        <v>1017</v>
      </c>
      <c r="G73" s="56" t="s">
        <v>11</v>
      </c>
      <c r="H73" s="159">
        <v>24995</v>
      </c>
      <c r="I73" s="36">
        <v>41993</v>
      </c>
      <c r="J73" s="54" t="s">
        <v>58</v>
      </c>
    </row>
    <row r="74" spans="1:10" ht="30" hidden="1" customHeight="1" x14ac:dyDescent="0.25">
      <c r="A74" s="64"/>
      <c r="B74" s="93"/>
      <c r="C74" s="54"/>
      <c r="D74" s="54" t="s">
        <v>1018</v>
      </c>
      <c r="E74" s="54" t="s">
        <v>1019</v>
      </c>
      <c r="F74" s="55" t="s">
        <v>21</v>
      </c>
      <c r="G74" s="56" t="s">
        <v>11</v>
      </c>
      <c r="H74" s="159">
        <v>21513</v>
      </c>
      <c r="I74" s="36">
        <v>41993</v>
      </c>
      <c r="J74" s="54" t="s">
        <v>58</v>
      </c>
    </row>
    <row r="75" spans="1:10" ht="30" hidden="1" customHeight="1" x14ac:dyDescent="0.25">
      <c r="A75" s="64"/>
      <c r="B75" s="93"/>
      <c r="C75" s="54"/>
      <c r="D75" s="54" t="s">
        <v>1020</v>
      </c>
      <c r="E75" s="54" t="s">
        <v>991</v>
      </c>
      <c r="F75" s="55" t="s">
        <v>21</v>
      </c>
      <c r="G75" s="56" t="s">
        <v>11</v>
      </c>
      <c r="H75" s="159">
        <v>8083</v>
      </c>
      <c r="I75" s="36">
        <v>41993</v>
      </c>
      <c r="J75" s="54" t="s">
        <v>58</v>
      </c>
    </row>
    <row r="76" spans="1:10" ht="30" hidden="1" customHeight="1" x14ac:dyDescent="0.25">
      <c r="A76" s="64"/>
      <c r="B76" s="93"/>
      <c r="C76" s="54"/>
      <c r="D76" s="54" t="s">
        <v>1020</v>
      </c>
      <c r="E76" s="54" t="s">
        <v>991</v>
      </c>
      <c r="F76" s="55" t="s">
        <v>21</v>
      </c>
      <c r="G76" s="56" t="s">
        <v>11</v>
      </c>
      <c r="H76" s="159">
        <v>8083</v>
      </c>
      <c r="I76" s="36">
        <v>41993</v>
      </c>
      <c r="J76" s="54" t="s">
        <v>58</v>
      </c>
    </row>
    <row r="77" spans="1:10" ht="30" hidden="1" customHeight="1" x14ac:dyDescent="0.25">
      <c r="A77" s="64"/>
      <c r="B77" s="93"/>
      <c r="C77" s="54"/>
      <c r="D77" s="54" t="s">
        <v>1021</v>
      </c>
      <c r="E77" s="54" t="s">
        <v>993</v>
      </c>
      <c r="F77" s="55" t="s">
        <v>21</v>
      </c>
      <c r="G77" s="56" t="s">
        <v>11</v>
      </c>
      <c r="H77" s="159">
        <v>10266</v>
      </c>
      <c r="I77" s="36">
        <v>41993</v>
      </c>
      <c r="J77" s="54" t="s">
        <v>58</v>
      </c>
    </row>
    <row r="78" spans="1:10" ht="30" hidden="1" customHeight="1" x14ac:dyDescent="0.25">
      <c r="A78" s="64"/>
      <c r="B78" s="93"/>
      <c r="C78" s="54"/>
      <c r="D78" s="54" t="s">
        <v>1021</v>
      </c>
      <c r="E78" s="54" t="s">
        <v>993</v>
      </c>
      <c r="F78" s="55" t="s">
        <v>21</v>
      </c>
      <c r="G78" s="56" t="s">
        <v>11</v>
      </c>
      <c r="H78" s="159">
        <v>10266</v>
      </c>
      <c r="I78" s="36">
        <v>41993</v>
      </c>
      <c r="J78" s="54" t="s">
        <v>58</v>
      </c>
    </row>
    <row r="79" spans="1:10" ht="30" hidden="1" customHeight="1" x14ac:dyDescent="0.25">
      <c r="A79" s="64"/>
      <c r="B79" s="93"/>
      <c r="C79" s="54"/>
      <c r="D79" s="54" t="s">
        <v>1021</v>
      </c>
      <c r="E79" s="54" t="s">
        <v>993</v>
      </c>
      <c r="F79" s="55" t="s">
        <v>21</v>
      </c>
      <c r="G79" s="56" t="s">
        <v>11</v>
      </c>
      <c r="H79" s="159">
        <v>10266</v>
      </c>
      <c r="I79" s="36">
        <v>41993</v>
      </c>
      <c r="J79" s="54" t="s">
        <v>58</v>
      </c>
    </row>
    <row r="80" spans="1:10" ht="30" hidden="1" customHeight="1" x14ac:dyDescent="0.25">
      <c r="A80" s="64"/>
      <c r="B80" s="93"/>
      <c r="C80" s="54"/>
      <c r="D80" s="54" t="s">
        <v>1021</v>
      </c>
      <c r="E80" s="54" t="s">
        <v>993</v>
      </c>
      <c r="F80" s="55" t="s">
        <v>21</v>
      </c>
      <c r="G80" s="56" t="s">
        <v>11</v>
      </c>
      <c r="H80" s="159">
        <v>10266</v>
      </c>
      <c r="I80" s="36">
        <v>41993</v>
      </c>
      <c r="J80" s="54" t="s">
        <v>58</v>
      </c>
    </row>
    <row r="81" spans="1:10" ht="30" hidden="1" customHeight="1" x14ac:dyDescent="0.25">
      <c r="A81" s="64"/>
      <c r="B81" s="93"/>
      <c r="C81" s="54"/>
      <c r="D81" s="54" t="s">
        <v>1021</v>
      </c>
      <c r="E81" s="54" t="s">
        <v>993</v>
      </c>
      <c r="F81" s="55" t="s">
        <v>21</v>
      </c>
      <c r="G81" s="56" t="s">
        <v>11</v>
      </c>
      <c r="H81" s="159">
        <v>10266</v>
      </c>
      <c r="I81" s="36">
        <v>41993</v>
      </c>
      <c r="J81" s="54" t="s">
        <v>58</v>
      </c>
    </row>
    <row r="82" spans="1:10" ht="30" hidden="1" customHeight="1" x14ac:dyDescent="0.25">
      <c r="A82" s="64"/>
      <c r="B82" s="93"/>
      <c r="C82" s="54"/>
      <c r="D82" s="54" t="s">
        <v>1021</v>
      </c>
      <c r="E82" s="54" t="s">
        <v>993</v>
      </c>
      <c r="F82" s="55" t="s">
        <v>21</v>
      </c>
      <c r="G82" s="56" t="s">
        <v>11</v>
      </c>
      <c r="H82" s="159">
        <v>10266</v>
      </c>
      <c r="I82" s="36">
        <v>41993</v>
      </c>
      <c r="J82" s="54" t="s">
        <v>58</v>
      </c>
    </row>
    <row r="83" spans="1:10" ht="30" hidden="1" customHeight="1" x14ac:dyDescent="0.25">
      <c r="A83" s="64"/>
      <c r="B83" s="93"/>
      <c r="C83" s="54"/>
      <c r="D83" s="54" t="s">
        <v>1022</v>
      </c>
      <c r="E83" s="54" t="s">
        <v>1023</v>
      </c>
      <c r="F83" s="55" t="s">
        <v>21</v>
      </c>
      <c r="G83" s="56" t="s">
        <v>11</v>
      </c>
      <c r="H83" s="159">
        <v>26024.31</v>
      </c>
      <c r="I83" s="36">
        <v>41993</v>
      </c>
      <c r="J83" s="54" t="s">
        <v>58</v>
      </c>
    </row>
    <row r="84" spans="1:10" ht="30" hidden="1" customHeight="1" x14ac:dyDescent="0.25">
      <c r="A84" s="64"/>
      <c r="B84" s="93"/>
      <c r="C84" s="54"/>
      <c r="D84" s="54" t="s">
        <v>1024</v>
      </c>
      <c r="E84" s="54" t="s">
        <v>999</v>
      </c>
      <c r="F84" s="55" t="s">
        <v>21</v>
      </c>
      <c r="G84" s="56" t="s">
        <v>11</v>
      </c>
      <c r="H84" s="159">
        <v>53218</v>
      </c>
      <c r="I84" s="36">
        <v>41993</v>
      </c>
      <c r="J84" s="54" t="s">
        <v>58</v>
      </c>
    </row>
    <row r="85" spans="1:10" ht="30" hidden="1" customHeight="1" x14ac:dyDescent="0.25">
      <c r="A85" s="64"/>
      <c r="B85" s="93"/>
      <c r="C85" s="54"/>
      <c r="D85" s="54" t="s">
        <v>1024</v>
      </c>
      <c r="E85" s="54" t="s">
        <v>1025</v>
      </c>
      <c r="F85" s="55" t="s">
        <v>21</v>
      </c>
      <c r="G85" s="56" t="s">
        <v>11</v>
      </c>
      <c r="H85" s="159">
        <v>40562.5</v>
      </c>
      <c r="I85" s="36">
        <v>41993</v>
      </c>
      <c r="J85" s="54" t="s">
        <v>58</v>
      </c>
    </row>
    <row r="86" spans="1:10" ht="30" hidden="1" customHeight="1" x14ac:dyDescent="0.25">
      <c r="A86" s="64"/>
      <c r="B86" s="93"/>
      <c r="C86" s="54"/>
      <c r="D86" s="54" t="s">
        <v>1021</v>
      </c>
      <c r="E86" s="54" t="s">
        <v>993</v>
      </c>
      <c r="F86" s="55" t="s">
        <v>21</v>
      </c>
      <c r="G86" s="56" t="s">
        <v>11</v>
      </c>
      <c r="H86" s="159">
        <v>10266</v>
      </c>
      <c r="I86" s="36">
        <v>41993</v>
      </c>
      <c r="J86" s="54" t="s">
        <v>930</v>
      </c>
    </row>
    <row r="87" spans="1:10" ht="30" hidden="1" customHeight="1" x14ac:dyDescent="0.25">
      <c r="A87" s="64"/>
      <c r="B87" s="93"/>
      <c r="C87" s="54"/>
      <c r="D87" s="54" t="s">
        <v>1026</v>
      </c>
      <c r="E87" s="54" t="s">
        <v>21</v>
      </c>
      <c r="F87" s="55" t="s">
        <v>21</v>
      </c>
      <c r="G87" s="56" t="s">
        <v>11</v>
      </c>
      <c r="H87" s="159">
        <v>4166.58</v>
      </c>
      <c r="I87" s="36">
        <v>41993</v>
      </c>
      <c r="J87" s="54" t="s">
        <v>930</v>
      </c>
    </row>
    <row r="88" spans="1:10" ht="30" hidden="1" customHeight="1" x14ac:dyDescent="0.25">
      <c r="A88" s="64"/>
      <c r="B88" s="93"/>
      <c r="C88" s="54"/>
      <c r="D88" s="54" t="s">
        <v>1027</v>
      </c>
      <c r="E88" s="54" t="s">
        <v>1028</v>
      </c>
      <c r="F88" s="55" t="s">
        <v>21</v>
      </c>
      <c r="G88" s="56" t="s">
        <v>11</v>
      </c>
      <c r="H88" s="159">
        <v>7192.1</v>
      </c>
      <c r="I88" s="36">
        <v>41993</v>
      </c>
      <c r="J88" s="54" t="s">
        <v>39</v>
      </c>
    </row>
    <row r="89" spans="1:10" ht="30" hidden="1" customHeight="1" x14ac:dyDescent="0.25">
      <c r="A89" s="64"/>
      <c r="B89" s="93"/>
      <c r="C89" s="54"/>
      <c r="D89" s="54" t="s">
        <v>1030</v>
      </c>
      <c r="E89" s="54" t="s">
        <v>1029</v>
      </c>
      <c r="F89" s="55" t="s">
        <v>21</v>
      </c>
      <c r="G89" s="56" t="s">
        <v>11</v>
      </c>
      <c r="H89" s="159">
        <v>2850</v>
      </c>
      <c r="I89" s="36">
        <v>41993</v>
      </c>
      <c r="J89" s="54" t="s">
        <v>39</v>
      </c>
    </row>
    <row r="90" spans="1:10" ht="30" hidden="1" customHeight="1" x14ac:dyDescent="0.25">
      <c r="A90" s="64"/>
      <c r="B90" s="93"/>
      <c r="C90" s="54"/>
      <c r="D90" s="54" t="s">
        <v>1026</v>
      </c>
      <c r="E90" s="54" t="s">
        <v>21</v>
      </c>
      <c r="F90" s="55" t="s">
        <v>21</v>
      </c>
      <c r="G90" s="56" t="s">
        <v>11</v>
      </c>
      <c r="H90" s="159">
        <v>4371.8999999999996</v>
      </c>
      <c r="I90" s="36">
        <v>41993</v>
      </c>
      <c r="J90" s="54" t="s">
        <v>39</v>
      </c>
    </row>
    <row r="91" spans="1:10" ht="30" hidden="1" customHeight="1" x14ac:dyDescent="0.25">
      <c r="A91" s="64"/>
      <c r="B91" s="93"/>
      <c r="C91" s="54"/>
      <c r="D91" s="54" t="s">
        <v>1026</v>
      </c>
      <c r="E91" s="54" t="s">
        <v>21</v>
      </c>
      <c r="F91" s="55" t="s">
        <v>21</v>
      </c>
      <c r="G91" s="56" t="s">
        <v>11</v>
      </c>
      <c r="H91" s="159">
        <v>4371.8999999999996</v>
      </c>
      <c r="I91" s="36">
        <v>41993</v>
      </c>
      <c r="J91" s="54" t="s">
        <v>39</v>
      </c>
    </row>
    <row r="92" spans="1:10" ht="30" hidden="1" customHeight="1" x14ac:dyDescent="0.25">
      <c r="A92" s="64"/>
      <c r="B92" s="93"/>
      <c r="C92" s="54"/>
      <c r="D92" s="54" t="s">
        <v>491</v>
      </c>
      <c r="E92" s="54" t="s">
        <v>549</v>
      </c>
      <c r="F92" s="55" t="s">
        <v>21</v>
      </c>
      <c r="G92" s="56" t="s">
        <v>11</v>
      </c>
      <c r="H92" s="159">
        <v>4773.1000000000004</v>
      </c>
      <c r="I92" s="36">
        <v>41993</v>
      </c>
      <c r="J92" s="54" t="s">
        <v>39</v>
      </c>
    </row>
    <row r="93" spans="1:10" ht="30" hidden="1" customHeight="1" x14ac:dyDescent="0.25">
      <c r="A93" s="64"/>
      <c r="B93" s="93"/>
      <c r="C93" s="54"/>
      <c r="D93" s="54" t="s">
        <v>66</v>
      </c>
      <c r="E93" s="54" t="s">
        <v>350</v>
      </c>
      <c r="F93" s="55" t="s">
        <v>21</v>
      </c>
      <c r="G93" s="56" t="s">
        <v>23</v>
      </c>
      <c r="H93" s="159">
        <v>24000</v>
      </c>
      <c r="I93" s="36">
        <v>41993</v>
      </c>
      <c r="J93" s="54" t="s">
        <v>23</v>
      </c>
    </row>
    <row r="94" spans="1:10" ht="30" hidden="1" customHeight="1" x14ac:dyDescent="0.25">
      <c r="A94" s="64"/>
      <c r="B94" s="93"/>
      <c r="C94" s="54"/>
      <c r="D94" s="54" t="s">
        <v>66</v>
      </c>
      <c r="E94" s="54" t="s">
        <v>350</v>
      </c>
      <c r="F94" s="55" t="s">
        <v>21</v>
      </c>
      <c r="G94" s="56" t="s">
        <v>23</v>
      </c>
      <c r="H94" s="159">
        <v>24000</v>
      </c>
      <c r="I94" s="36">
        <v>41993</v>
      </c>
      <c r="J94" s="54" t="s">
        <v>23</v>
      </c>
    </row>
    <row r="95" spans="1:10" ht="30" hidden="1" customHeight="1" x14ac:dyDescent="0.25">
      <c r="A95" s="64"/>
      <c r="B95" s="93"/>
      <c r="C95" s="54"/>
      <c r="D95" s="54" t="s">
        <v>66</v>
      </c>
      <c r="E95" s="54" t="s">
        <v>350</v>
      </c>
      <c r="F95" s="55" t="s">
        <v>21</v>
      </c>
      <c r="G95" s="56" t="s">
        <v>23</v>
      </c>
      <c r="H95" s="159">
        <v>24000</v>
      </c>
      <c r="I95" s="36">
        <v>41993</v>
      </c>
      <c r="J95" s="54" t="s">
        <v>23</v>
      </c>
    </row>
    <row r="96" spans="1:10" ht="30" hidden="1" customHeight="1" x14ac:dyDescent="0.25">
      <c r="A96" s="64"/>
      <c r="B96" s="93"/>
      <c r="C96" s="54"/>
      <c r="D96" s="54" t="s">
        <v>66</v>
      </c>
      <c r="E96" s="54" t="s">
        <v>1031</v>
      </c>
      <c r="F96" s="55" t="s">
        <v>1032</v>
      </c>
      <c r="G96" s="56" t="s">
        <v>23</v>
      </c>
      <c r="H96" s="159">
        <v>48094.44</v>
      </c>
      <c r="I96" s="36">
        <v>41993</v>
      </c>
      <c r="J96" s="54" t="s">
        <v>23</v>
      </c>
    </row>
    <row r="97" spans="1:10" ht="30" hidden="1" customHeight="1" x14ac:dyDescent="0.25">
      <c r="A97" s="64"/>
      <c r="B97" s="93"/>
      <c r="C97" s="54"/>
      <c r="D97" s="54" t="s">
        <v>1033</v>
      </c>
      <c r="E97" s="54" t="s">
        <v>1028</v>
      </c>
      <c r="F97" s="55" t="s">
        <v>21</v>
      </c>
      <c r="G97" s="56" t="s">
        <v>11</v>
      </c>
      <c r="H97" s="159">
        <v>4166.58</v>
      </c>
      <c r="I97" s="36">
        <v>41993</v>
      </c>
      <c r="J97" s="54" t="s">
        <v>181</v>
      </c>
    </row>
    <row r="98" spans="1:10" ht="30" hidden="1" customHeight="1" x14ac:dyDescent="0.25">
      <c r="A98" s="64"/>
      <c r="B98" s="93"/>
      <c r="C98" s="54"/>
      <c r="D98" s="54" t="s">
        <v>1034</v>
      </c>
      <c r="E98" s="54" t="s">
        <v>1035</v>
      </c>
      <c r="F98" s="55" t="s">
        <v>21</v>
      </c>
      <c r="G98" s="56" t="s">
        <v>11</v>
      </c>
      <c r="H98" s="159">
        <v>3186</v>
      </c>
      <c r="I98" s="36">
        <v>41993</v>
      </c>
      <c r="J98" s="54" t="s">
        <v>181</v>
      </c>
    </row>
    <row r="99" spans="1:10" ht="30" hidden="1" customHeight="1" x14ac:dyDescent="0.25">
      <c r="A99" s="64"/>
      <c r="B99" s="93"/>
      <c r="C99" s="54"/>
      <c r="D99" s="54" t="s">
        <v>1033</v>
      </c>
      <c r="E99" s="54" t="s">
        <v>1028</v>
      </c>
      <c r="F99" s="55" t="s">
        <v>21</v>
      </c>
      <c r="G99" s="56" t="s">
        <v>11</v>
      </c>
      <c r="H99" s="159">
        <v>4166.58</v>
      </c>
      <c r="I99" s="36">
        <v>41993</v>
      </c>
      <c r="J99" s="54" t="s">
        <v>181</v>
      </c>
    </row>
    <row r="100" spans="1:10" ht="30" hidden="1" customHeight="1" x14ac:dyDescent="0.25">
      <c r="A100" s="64"/>
      <c r="B100" s="93"/>
      <c r="C100" s="54"/>
      <c r="D100" s="54" t="s">
        <v>900</v>
      </c>
      <c r="E100" s="54" t="s">
        <v>1036</v>
      </c>
      <c r="F100" s="55" t="s">
        <v>21</v>
      </c>
      <c r="G100" s="56" t="s">
        <v>367</v>
      </c>
      <c r="H100" s="159">
        <v>13227.83</v>
      </c>
      <c r="I100" s="36">
        <v>41993</v>
      </c>
      <c r="J100" s="54" t="s">
        <v>367</v>
      </c>
    </row>
    <row r="101" spans="1:10" ht="30" hidden="1" customHeight="1" x14ac:dyDescent="0.25">
      <c r="A101" s="64"/>
      <c r="B101" s="93"/>
      <c r="C101" s="54"/>
      <c r="D101" s="54" t="s">
        <v>1037</v>
      </c>
      <c r="E101" s="54" t="s">
        <v>1038</v>
      </c>
      <c r="F101" s="55" t="s">
        <v>21</v>
      </c>
      <c r="G101" s="56" t="s">
        <v>367</v>
      </c>
      <c r="H101" s="159">
        <v>4166.58</v>
      </c>
      <c r="I101" s="36">
        <v>41993</v>
      </c>
      <c r="J101" s="54" t="s">
        <v>367</v>
      </c>
    </row>
    <row r="102" spans="1:10" ht="30" hidden="1" customHeight="1" x14ac:dyDescent="0.25">
      <c r="A102" s="64"/>
      <c r="B102" s="93"/>
      <c r="C102" s="54"/>
      <c r="D102" s="54" t="s">
        <v>1037</v>
      </c>
      <c r="E102" s="54" t="s">
        <v>1038</v>
      </c>
      <c r="F102" s="55" t="s">
        <v>21</v>
      </c>
      <c r="G102" s="56" t="s">
        <v>367</v>
      </c>
      <c r="H102" s="159">
        <v>4166.58</v>
      </c>
      <c r="I102" s="36">
        <v>41993</v>
      </c>
      <c r="J102" s="54" t="s">
        <v>367</v>
      </c>
    </row>
    <row r="103" spans="1:10" ht="30" hidden="1" customHeight="1" x14ac:dyDescent="0.25">
      <c r="A103" s="64"/>
      <c r="B103" s="93"/>
      <c r="C103" s="54"/>
      <c r="D103" s="54" t="s">
        <v>1037</v>
      </c>
      <c r="E103" s="54" t="s">
        <v>1038</v>
      </c>
      <c r="F103" s="55" t="s">
        <v>21</v>
      </c>
      <c r="G103" s="56" t="s">
        <v>367</v>
      </c>
      <c r="H103" s="159">
        <v>4166.58</v>
      </c>
      <c r="I103" s="36">
        <v>41993</v>
      </c>
      <c r="J103" s="54" t="s">
        <v>367</v>
      </c>
    </row>
    <row r="104" spans="1:10" ht="30" hidden="1" customHeight="1" x14ac:dyDescent="0.25">
      <c r="A104" s="64"/>
      <c r="B104" s="93"/>
      <c r="C104" s="54"/>
      <c r="D104" s="54" t="s">
        <v>1037</v>
      </c>
      <c r="E104" s="54" t="s">
        <v>1038</v>
      </c>
      <c r="F104" s="55" t="s">
        <v>21</v>
      </c>
      <c r="G104" s="56" t="s">
        <v>367</v>
      </c>
      <c r="H104" s="159">
        <v>4166.58</v>
      </c>
      <c r="I104" s="36">
        <v>41993</v>
      </c>
      <c r="J104" s="54" t="s">
        <v>367</v>
      </c>
    </row>
    <row r="105" spans="1:10" ht="30" hidden="1" customHeight="1" x14ac:dyDescent="0.25">
      <c r="A105" s="64"/>
      <c r="B105" s="93"/>
      <c r="C105" s="54"/>
      <c r="D105" s="54" t="s">
        <v>547</v>
      </c>
      <c r="E105" s="54" t="s">
        <v>989</v>
      </c>
      <c r="F105" s="55" t="s">
        <v>1006</v>
      </c>
      <c r="G105" s="56" t="s">
        <v>11</v>
      </c>
      <c r="H105" s="159">
        <v>1418754.74</v>
      </c>
      <c r="I105" s="36">
        <v>42014</v>
      </c>
      <c r="J105" s="54" t="s">
        <v>361</v>
      </c>
    </row>
    <row r="106" spans="1:10" ht="30" hidden="1" customHeight="1" x14ac:dyDescent="0.25">
      <c r="A106" s="64"/>
      <c r="B106" s="93"/>
      <c r="C106" s="54"/>
      <c r="D106" s="54" t="s">
        <v>547</v>
      </c>
      <c r="E106" s="54" t="s">
        <v>989</v>
      </c>
      <c r="F106" s="55" t="s">
        <v>1007</v>
      </c>
      <c r="G106" s="56" t="s">
        <v>11</v>
      </c>
      <c r="H106" s="159">
        <v>1418754.74</v>
      </c>
      <c r="I106" s="36">
        <v>42014</v>
      </c>
      <c r="J106" s="54" t="s">
        <v>361</v>
      </c>
    </row>
    <row r="107" spans="1:10" ht="30" hidden="1" customHeight="1" x14ac:dyDescent="0.25">
      <c r="A107" s="64"/>
      <c r="B107" s="93"/>
      <c r="C107" s="54"/>
      <c r="D107" s="54" t="s">
        <v>987</v>
      </c>
      <c r="E107" s="54" t="s">
        <v>988</v>
      </c>
      <c r="F107" s="55" t="s">
        <v>21</v>
      </c>
      <c r="G107" s="56" t="s">
        <v>11</v>
      </c>
      <c r="H107" s="159">
        <v>21465</v>
      </c>
      <c r="I107" s="36">
        <v>42159</v>
      </c>
      <c r="J107" s="54" t="s">
        <v>180</v>
      </c>
    </row>
    <row r="108" spans="1:10" ht="30" hidden="1" customHeight="1" x14ac:dyDescent="0.25">
      <c r="A108" s="64"/>
      <c r="B108" s="93"/>
      <c r="C108" s="54"/>
      <c r="D108" s="54" t="s">
        <v>969</v>
      </c>
      <c r="E108" s="54" t="s">
        <v>970</v>
      </c>
      <c r="F108" s="55" t="s">
        <v>21</v>
      </c>
      <c r="G108" s="56" t="s">
        <v>11</v>
      </c>
      <c r="H108" s="159">
        <v>18113</v>
      </c>
      <c r="I108" s="36">
        <v>42162</v>
      </c>
      <c r="J108" s="54" t="s">
        <v>180</v>
      </c>
    </row>
    <row r="109" spans="1:10" ht="30" hidden="1" customHeight="1" x14ac:dyDescent="0.25">
      <c r="A109" s="64"/>
      <c r="B109" s="93"/>
      <c r="C109" s="54"/>
      <c r="D109" s="54" t="s">
        <v>971</v>
      </c>
      <c r="E109" s="54" t="s">
        <v>972</v>
      </c>
      <c r="F109" s="55" t="s">
        <v>21</v>
      </c>
      <c r="G109" s="56" t="s">
        <v>11</v>
      </c>
      <c r="H109" s="159">
        <v>7611</v>
      </c>
      <c r="I109" s="36">
        <v>42162</v>
      </c>
      <c r="J109" s="54" t="s">
        <v>180</v>
      </c>
    </row>
    <row r="110" spans="1:10" ht="30" hidden="1" customHeight="1" x14ac:dyDescent="0.25">
      <c r="A110" s="64"/>
      <c r="B110" s="93"/>
      <c r="C110" s="54"/>
      <c r="D110" s="54" t="s">
        <v>973</v>
      </c>
      <c r="E110" s="54" t="s">
        <v>974</v>
      </c>
      <c r="F110" s="55" t="s">
        <v>21</v>
      </c>
      <c r="G110" s="56" t="s">
        <v>11</v>
      </c>
      <c r="H110" s="159">
        <v>3009</v>
      </c>
      <c r="I110" s="36">
        <v>42162</v>
      </c>
      <c r="J110" s="54" t="s">
        <v>180</v>
      </c>
    </row>
    <row r="111" spans="1:10" ht="30" hidden="1" customHeight="1" x14ac:dyDescent="0.25">
      <c r="A111" s="64"/>
      <c r="B111" s="93"/>
      <c r="C111" s="54"/>
      <c r="D111" s="54" t="s">
        <v>973</v>
      </c>
      <c r="E111" s="54" t="s">
        <v>974</v>
      </c>
      <c r="F111" s="55" t="s">
        <v>21</v>
      </c>
      <c r="G111" s="56" t="s">
        <v>11</v>
      </c>
      <c r="H111" s="159">
        <v>3009</v>
      </c>
      <c r="I111" s="36">
        <v>42162</v>
      </c>
      <c r="J111" s="54" t="s">
        <v>180</v>
      </c>
    </row>
    <row r="112" spans="1:10" ht="30" hidden="1" customHeight="1" x14ac:dyDescent="0.25">
      <c r="A112" s="64"/>
      <c r="B112" s="93"/>
      <c r="C112" s="54"/>
      <c r="D112" s="54" t="s">
        <v>973</v>
      </c>
      <c r="E112" s="54" t="s">
        <v>975</v>
      </c>
      <c r="F112" s="55" t="s">
        <v>21</v>
      </c>
      <c r="G112" s="56" t="s">
        <v>11</v>
      </c>
      <c r="H112" s="159">
        <v>2714</v>
      </c>
      <c r="I112" s="36">
        <v>42162</v>
      </c>
      <c r="J112" s="54" t="s">
        <v>180</v>
      </c>
    </row>
    <row r="113" spans="1:10" ht="30" hidden="1" customHeight="1" x14ac:dyDescent="0.25">
      <c r="A113" s="64"/>
      <c r="B113" s="93"/>
      <c r="C113" s="54"/>
      <c r="D113" s="54" t="s">
        <v>973</v>
      </c>
      <c r="E113" s="54" t="s">
        <v>975</v>
      </c>
      <c r="F113" s="55" t="s">
        <v>21</v>
      </c>
      <c r="G113" s="56" t="s">
        <v>11</v>
      </c>
      <c r="H113" s="159">
        <v>2714</v>
      </c>
      <c r="I113" s="36">
        <v>42162</v>
      </c>
      <c r="J113" s="54" t="s">
        <v>180</v>
      </c>
    </row>
    <row r="114" spans="1:10" ht="30" hidden="1" customHeight="1" x14ac:dyDescent="0.25">
      <c r="A114" s="64"/>
      <c r="B114" s="93"/>
      <c r="C114" s="54"/>
      <c r="D114" s="54" t="s">
        <v>973</v>
      </c>
      <c r="E114" s="54" t="s">
        <v>975</v>
      </c>
      <c r="F114" s="55" t="s">
        <v>21</v>
      </c>
      <c r="G114" s="56" t="s">
        <v>11</v>
      </c>
      <c r="H114" s="159">
        <v>2714</v>
      </c>
      <c r="I114" s="36">
        <v>42162</v>
      </c>
      <c r="J114" s="54" t="s">
        <v>180</v>
      </c>
    </row>
    <row r="115" spans="1:10" ht="30" hidden="1" customHeight="1" x14ac:dyDescent="0.25">
      <c r="A115" s="64"/>
      <c r="B115" s="93"/>
      <c r="C115" s="54"/>
      <c r="D115" s="54" t="s">
        <v>973</v>
      </c>
      <c r="E115" s="54" t="s">
        <v>975</v>
      </c>
      <c r="F115" s="55" t="s">
        <v>21</v>
      </c>
      <c r="G115" s="56" t="s">
        <v>11</v>
      </c>
      <c r="H115" s="159">
        <v>2714</v>
      </c>
      <c r="I115" s="36">
        <v>42162</v>
      </c>
      <c r="J115" s="54" t="s">
        <v>180</v>
      </c>
    </row>
    <row r="116" spans="1:10" ht="30" hidden="1" customHeight="1" x14ac:dyDescent="0.25">
      <c r="A116" s="64"/>
      <c r="B116" s="93"/>
      <c r="C116" s="54"/>
      <c r="D116" s="54" t="s">
        <v>973</v>
      </c>
      <c r="E116" s="54" t="s">
        <v>975</v>
      </c>
      <c r="F116" s="55" t="s">
        <v>21</v>
      </c>
      <c r="G116" s="56" t="s">
        <v>11</v>
      </c>
      <c r="H116" s="159">
        <v>2714</v>
      </c>
      <c r="I116" s="36">
        <v>42162</v>
      </c>
      <c r="J116" s="54" t="s">
        <v>180</v>
      </c>
    </row>
    <row r="117" spans="1:10" ht="30" hidden="1" customHeight="1" x14ac:dyDescent="0.25">
      <c r="A117" s="64"/>
      <c r="B117" s="93"/>
      <c r="C117" s="54"/>
      <c r="D117" s="54" t="s">
        <v>973</v>
      </c>
      <c r="E117" s="54" t="s">
        <v>975</v>
      </c>
      <c r="F117" s="55" t="s">
        <v>21</v>
      </c>
      <c r="G117" s="56" t="s">
        <v>11</v>
      </c>
      <c r="H117" s="159">
        <v>2714</v>
      </c>
      <c r="I117" s="36">
        <v>42162</v>
      </c>
      <c r="J117" s="54" t="s">
        <v>180</v>
      </c>
    </row>
    <row r="118" spans="1:10" ht="30" hidden="1" customHeight="1" x14ac:dyDescent="0.25">
      <c r="A118" s="64"/>
      <c r="B118" s="93"/>
      <c r="C118" s="54"/>
      <c r="D118" s="54" t="s">
        <v>973</v>
      </c>
      <c r="E118" s="54" t="s">
        <v>975</v>
      </c>
      <c r="F118" s="55" t="s">
        <v>21</v>
      </c>
      <c r="G118" s="56" t="s">
        <v>11</v>
      </c>
      <c r="H118" s="159">
        <v>2714</v>
      </c>
      <c r="I118" s="36">
        <v>42162</v>
      </c>
      <c r="J118" s="54" t="s">
        <v>180</v>
      </c>
    </row>
    <row r="119" spans="1:10" ht="30" hidden="1" customHeight="1" x14ac:dyDescent="0.25">
      <c r="A119" s="64"/>
      <c r="B119" s="93"/>
      <c r="C119" s="54"/>
      <c r="D119" s="54" t="s">
        <v>973</v>
      </c>
      <c r="E119" s="54" t="s">
        <v>975</v>
      </c>
      <c r="F119" s="55" t="s">
        <v>21</v>
      </c>
      <c r="G119" s="56" t="s">
        <v>11</v>
      </c>
      <c r="H119" s="159">
        <v>2714</v>
      </c>
      <c r="I119" s="36">
        <v>42162</v>
      </c>
      <c r="J119" s="54" t="s">
        <v>180</v>
      </c>
    </row>
    <row r="120" spans="1:10" ht="30" hidden="1" customHeight="1" x14ac:dyDescent="0.25">
      <c r="A120" s="64"/>
      <c r="B120" s="93"/>
      <c r="C120" s="54"/>
      <c r="D120" s="54" t="s">
        <v>973</v>
      </c>
      <c r="E120" s="54" t="s">
        <v>975</v>
      </c>
      <c r="F120" s="55" t="s">
        <v>21</v>
      </c>
      <c r="G120" s="56" t="s">
        <v>11</v>
      </c>
      <c r="H120" s="159">
        <v>2714</v>
      </c>
      <c r="I120" s="36">
        <v>42162</v>
      </c>
      <c r="J120" s="54" t="s">
        <v>180</v>
      </c>
    </row>
    <row r="121" spans="1:10" ht="30" hidden="1" customHeight="1" x14ac:dyDescent="0.25">
      <c r="A121" s="64"/>
      <c r="B121" s="93"/>
      <c r="C121" s="54"/>
      <c r="D121" s="54" t="s">
        <v>973</v>
      </c>
      <c r="E121" s="54" t="s">
        <v>975</v>
      </c>
      <c r="F121" s="55" t="s">
        <v>21</v>
      </c>
      <c r="G121" s="56" t="s">
        <v>11</v>
      </c>
      <c r="H121" s="159">
        <v>2714</v>
      </c>
      <c r="I121" s="36">
        <v>42162</v>
      </c>
      <c r="J121" s="54" t="s">
        <v>180</v>
      </c>
    </row>
    <row r="122" spans="1:10" ht="30" hidden="1" customHeight="1" x14ac:dyDescent="0.25">
      <c r="A122" s="64"/>
      <c r="B122" s="93"/>
      <c r="C122" s="54"/>
      <c r="D122" s="54" t="s">
        <v>976</v>
      </c>
      <c r="E122" s="54" t="s">
        <v>225</v>
      </c>
      <c r="F122" s="55" t="s">
        <v>21</v>
      </c>
      <c r="G122" s="56" t="s">
        <v>11</v>
      </c>
      <c r="H122" s="159">
        <v>265.5</v>
      </c>
      <c r="I122" s="36">
        <v>42162</v>
      </c>
      <c r="J122" s="54" t="s">
        <v>180</v>
      </c>
    </row>
    <row r="123" spans="1:10" ht="30" hidden="1" customHeight="1" x14ac:dyDescent="0.25">
      <c r="A123" s="64"/>
      <c r="B123" s="93"/>
      <c r="C123" s="54"/>
      <c r="D123" s="54" t="s">
        <v>976</v>
      </c>
      <c r="E123" s="54" t="s">
        <v>225</v>
      </c>
      <c r="F123" s="55" t="s">
        <v>21</v>
      </c>
      <c r="G123" s="56" t="s">
        <v>11</v>
      </c>
      <c r="H123" s="159">
        <v>265.5</v>
      </c>
      <c r="I123" s="36">
        <v>42162</v>
      </c>
      <c r="J123" s="54" t="s">
        <v>180</v>
      </c>
    </row>
    <row r="124" spans="1:10" ht="30" hidden="1" customHeight="1" x14ac:dyDescent="0.25">
      <c r="A124" s="64"/>
      <c r="B124" s="93"/>
      <c r="C124" s="54"/>
      <c r="D124" s="54" t="s">
        <v>976</v>
      </c>
      <c r="E124" s="54" t="s">
        <v>225</v>
      </c>
      <c r="F124" s="55" t="s">
        <v>21</v>
      </c>
      <c r="G124" s="56" t="s">
        <v>11</v>
      </c>
      <c r="H124" s="159">
        <v>265.5</v>
      </c>
      <c r="I124" s="36">
        <v>42162</v>
      </c>
      <c r="J124" s="54" t="s">
        <v>180</v>
      </c>
    </row>
    <row r="125" spans="1:10" ht="30" hidden="1" customHeight="1" x14ac:dyDescent="0.25">
      <c r="A125" s="64"/>
      <c r="B125" s="93"/>
      <c r="C125" s="54"/>
      <c r="D125" s="54" t="s">
        <v>976</v>
      </c>
      <c r="E125" s="54" t="s">
        <v>225</v>
      </c>
      <c r="F125" s="55" t="s">
        <v>21</v>
      </c>
      <c r="G125" s="56" t="s">
        <v>11</v>
      </c>
      <c r="H125" s="159">
        <v>265.5</v>
      </c>
      <c r="I125" s="36">
        <v>42162</v>
      </c>
      <c r="J125" s="54" t="s">
        <v>180</v>
      </c>
    </row>
    <row r="126" spans="1:10" ht="30" hidden="1" customHeight="1" x14ac:dyDescent="0.25">
      <c r="A126" s="64"/>
      <c r="B126" s="93"/>
      <c r="C126" s="54"/>
      <c r="D126" s="54" t="s">
        <v>976</v>
      </c>
      <c r="E126" s="54" t="s">
        <v>225</v>
      </c>
      <c r="F126" s="55" t="s">
        <v>21</v>
      </c>
      <c r="G126" s="56" t="s">
        <v>11</v>
      </c>
      <c r="H126" s="159">
        <v>265.5</v>
      </c>
      <c r="I126" s="36">
        <v>42162</v>
      </c>
      <c r="J126" s="54" t="s">
        <v>180</v>
      </c>
    </row>
    <row r="127" spans="1:10" ht="30" hidden="1" customHeight="1" x14ac:dyDescent="0.25">
      <c r="A127" s="64"/>
      <c r="B127" s="93"/>
      <c r="C127" s="54"/>
      <c r="D127" s="54" t="s">
        <v>976</v>
      </c>
      <c r="E127" s="54" t="s">
        <v>225</v>
      </c>
      <c r="F127" s="55" t="s">
        <v>21</v>
      </c>
      <c r="G127" s="56" t="s">
        <v>11</v>
      </c>
      <c r="H127" s="159">
        <v>265.5</v>
      </c>
      <c r="I127" s="36">
        <v>42162</v>
      </c>
      <c r="J127" s="54" t="s">
        <v>180</v>
      </c>
    </row>
    <row r="128" spans="1:10" ht="30" hidden="1" customHeight="1" x14ac:dyDescent="0.25">
      <c r="A128" s="64"/>
      <c r="B128" s="93"/>
      <c r="C128" s="54"/>
      <c r="D128" s="54" t="s">
        <v>976</v>
      </c>
      <c r="E128" s="54" t="s">
        <v>225</v>
      </c>
      <c r="F128" s="55" t="s">
        <v>21</v>
      </c>
      <c r="G128" s="56" t="s">
        <v>11</v>
      </c>
      <c r="H128" s="159">
        <v>265.5</v>
      </c>
      <c r="I128" s="36">
        <v>42162</v>
      </c>
      <c r="J128" s="54" t="s">
        <v>180</v>
      </c>
    </row>
    <row r="129" spans="1:10" ht="30" hidden="1" customHeight="1" x14ac:dyDescent="0.25">
      <c r="A129" s="64"/>
      <c r="B129" s="93"/>
      <c r="C129" s="54"/>
      <c r="D129" s="54" t="s">
        <v>976</v>
      </c>
      <c r="E129" s="54" t="s">
        <v>225</v>
      </c>
      <c r="F129" s="55" t="s">
        <v>21</v>
      </c>
      <c r="G129" s="56" t="s">
        <v>11</v>
      </c>
      <c r="H129" s="159">
        <v>265.5</v>
      </c>
      <c r="I129" s="36">
        <v>42162</v>
      </c>
      <c r="J129" s="54" t="s">
        <v>180</v>
      </c>
    </row>
    <row r="130" spans="1:10" ht="30" hidden="1" customHeight="1" x14ac:dyDescent="0.25">
      <c r="A130" s="64"/>
      <c r="B130" s="93"/>
      <c r="C130" s="54"/>
      <c r="D130" s="54" t="s">
        <v>976</v>
      </c>
      <c r="E130" s="54" t="s">
        <v>225</v>
      </c>
      <c r="F130" s="55" t="s">
        <v>21</v>
      </c>
      <c r="G130" s="56" t="s">
        <v>11</v>
      </c>
      <c r="H130" s="159">
        <v>265.5</v>
      </c>
      <c r="I130" s="36">
        <v>42162</v>
      </c>
      <c r="J130" s="54" t="s">
        <v>180</v>
      </c>
    </row>
    <row r="131" spans="1:10" ht="30" hidden="1" customHeight="1" x14ac:dyDescent="0.25">
      <c r="A131" s="64"/>
      <c r="B131" s="93"/>
      <c r="C131" s="54"/>
      <c r="D131" s="54" t="s">
        <v>976</v>
      </c>
      <c r="E131" s="54" t="s">
        <v>225</v>
      </c>
      <c r="F131" s="55" t="s">
        <v>21</v>
      </c>
      <c r="G131" s="56" t="s">
        <v>11</v>
      </c>
      <c r="H131" s="159">
        <v>265.5</v>
      </c>
      <c r="I131" s="36">
        <v>42162</v>
      </c>
      <c r="J131" s="54" t="s">
        <v>180</v>
      </c>
    </row>
    <row r="132" spans="1:10" ht="30" hidden="1" customHeight="1" x14ac:dyDescent="0.25">
      <c r="A132" s="64"/>
      <c r="B132" s="93"/>
      <c r="C132" s="54"/>
      <c r="D132" s="54" t="s">
        <v>976</v>
      </c>
      <c r="E132" s="54" t="s">
        <v>225</v>
      </c>
      <c r="F132" s="55" t="s">
        <v>21</v>
      </c>
      <c r="G132" s="56" t="s">
        <v>11</v>
      </c>
      <c r="H132" s="159">
        <v>265.5</v>
      </c>
      <c r="I132" s="36">
        <v>42162</v>
      </c>
      <c r="J132" s="54" t="s">
        <v>180</v>
      </c>
    </row>
    <row r="133" spans="1:10" ht="30" hidden="1" customHeight="1" x14ac:dyDescent="0.25">
      <c r="A133" s="64"/>
      <c r="B133" s="93"/>
      <c r="C133" s="54"/>
      <c r="D133" s="54" t="s">
        <v>976</v>
      </c>
      <c r="E133" s="54" t="s">
        <v>225</v>
      </c>
      <c r="F133" s="55" t="s">
        <v>21</v>
      </c>
      <c r="G133" s="56" t="s">
        <v>11</v>
      </c>
      <c r="H133" s="159">
        <v>265.5</v>
      </c>
      <c r="I133" s="36">
        <v>42162</v>
      </c>
      <c r="J133" s="54" t="s">
        <v>180</v>
      </c>
    </row>
    <row r="134" spans="1:10" ht="30" hidden="1" customHeight="1" x14ac:dyDescent="0.25">
      <c r="A134" s="64"/>
      <c r="B134" s="93"/>
      <c r="C134" s="54"/>
      <c r="D134" s="54" t="s">
        <v>977</v>
      </c>
      <c r="E134" s="54" t="s">
        <v>978</v>
      </c>
      <c r="F134" s="55" t="s">
        <v>21</v>
      </c>
      <c r="G134" s="56" t="s">
        <v>11</v>
      </c>
      <c r="H134" s="159">
        <v>3776</v>
      </c>
      <c r="I134" s="36">
        <v>42162</v>
      </c>
      <c r="J134" s="54" t="s">
        <v>180</v>
      </c>
    </row>
    <row r="135" spans="1:10" ht="30" hidden="1" customHeight="1" x14ac:dyDescent="0.25">
      <c r="A135" s="64"/>
      <c r="B135" s="93"/>
      <c r="C135" s="54"/>
      <c r="D135" s="54" t="s">
        <v>979</v>
      </c>
      <c r="E135" s="54" t="s">
        <v>980</v>
      </c>
      <c r="F135" s="55" t="s">
        <v>21</v>
      </c>
      <c r="G135" s="56" t="s">
        <v>11</v>
      </c>
      <c r="H135" s="159">
        <v>13983</v>
      </c>
      <c r="I135" s="36">
        <v>42162</v>
      </c>
      <c r="J135" s="54" t="s">
        <v>180</v>
      </c>
    </row>
    <row r="136" spans="1:10" ht="30" hidden="1" customHeight="1" x14ac:dyDescent="0.25">
      <c r="A136" s="64"/>
      <c r="B136" s="93"/>
      <c r="C136" s="54"/>
      <c r="D136" s="54" t="s">
        <v>981</v>
      </c>
      <c r="E136" s="54" t="s">
        <v>982</v>
      </c>
      <c r="F136" s="55" t="s">
        <v>21</v>
      </c>
      <c r="G136" s="56" t="s">
        <v>11</v>
      </c>
      <c r="H136" s="159">
        <v>43955</v>
      </c>
      <c r="I136" s="36">
        <v>42162</v>
      </c>
      <c r="J136" s="54" t="s">
        <v>180</v>
      </c>
    </row>
    <row r="137" spans="1:10" ht="30" hidden="1" customHeight="1" x14ac:dyDescent="0.25">
      <c r="A137" s="64"/>
      <c r="B137" s="93"/>
      <c r="C137" s="54"/>
      <c r="D137" s="54" t="s">
        <v>983</v>
      </c>
      <c r="E137" s="54" t="s">
        <v>21</v>
      </c>
      <c r="F137" s="55" t="s">
        <v>21</v>
      </c>
      <c r="G137" s="56" t="s">
        <v>11</v>
      </c>
      <c r="H137" s="159">
        <v>1711</v>
      </c>
      <c r="I137" s="36">
        <v>42162</v>
      </c>
      <c r="J137" s="54" t="s">
        <v>180</v>
      </c>
    </row>
    <row r="138" spans="1:10" ht="30" hidden="1" customHeight="1" x14ac:dyDescent="0.25">
      <c r="A138" s="64"/>
      <c r="B138" s="93"/>
      <c r="C138" s="54"/>
      <c r="D138" s="54" t="s">
        <v>984</v>
      </c>
      <c r="E138" s="54" t="s">
        <v>985</v>
      </c>
      <c r="F138" s="55" t="s">
        <v>21</v>
      </c>
      <c r="G138" s="56" t="s">
        <v>11</v>
      </c>
      <c r="H138" s="159">
        <v>23305</v>
      </c>
      <c r="I138" s="36">
        <v>42162</v>
      </c>
      <c r="J138" s="54" t="s">
        <v>180</v>
      </c>
    </row>
    <row r="139" spans="1:10" ht="30" hidden="1" customHeight="1" x14ac:dyDescent="0.25">
      <c r="A139" s="64"/>
      <c r="B139" s="93"/>
      <c r="C139" s="54"/>
      <c r="D139" s="54" t="s">
        <v>548</v>
      </c>
      <c r="E139" s="54" t="s">
        <v>986</v>
      </c>
      <c r="F139" s="55" t="s">
        <v>21</v>
      </c>
      <c r="G139" s="56" t="s">
        <v>11</v>
      </c>
      <c r="H139" s="159">
        <v>2342.3000000000002</v>
      </c>
      <c r="I139" s="36">
        <v>42162</v>
      </c>
      <c r="J139" s="54" t="s">
        <v>180</v>
      </c>
    </row>
    <row r="140" spans="1:10" ht="30" hidden="1" customHeight="1" x14ac:dyDescent="0.25">
      <c r="A140" s="64"/>
      <c r="B140" s="93"/>
      <c r="C140" s="54"/>
      <c r="D140" s="54" t="s">
        <v>548</v>
      </c>
      <c r="E140" s="54" t="s">
        <v>986</v>
      </c>
      <c r="F140" s="55" t="s">
        <v>21</v>
      </c>
      <c r="G140" s="56" t="s">
        <v>11</v>
      </c>
      <c r="H140" s="159">
        <v>2342.3000000000002</v>
      </c>
      <c r="I140" s="36">
        <v>42162</v>
      </c>
      <c r="J140" s="54" t="s">
        <v>180</v>
      </c>
    </row>
    <row r="141" spans="1:10" ht="30" hidden="1" customHeight="1" x14ac:dyDescent="0.25">
      <c r="A141" s="64"/>
      <c r="B141" s="93"/>
      <c r="C141" s="54"/>
      <c r="D141" s="54" t="s">
        <v>548</v>
      </c>
      <c r="E141" s="54" t="s">
        <v>986</v>
      </c>
      <c r="F141" s="55" t="s">
        <v>21</v>
      </c>
      <c r="G141" s="56" t="s">
        <v>11</v>
      </c>
      <c r="H141" s="159">
        <v>2342.3000000000002</v>
      </c>
      <c r="I141" s="36">
        <v>42162</v>
      </c>
      <c r="J141" s="54" t="s">
        <v>180</v>
      </c>
    </row>
    <row r="142" spans="1:10" ht="30" hidden="1" customHeight="1" x14ac:dyDescent="0.25">
      <c r="A142" s="64"/>
      <c r="B142" s="93"/>
      <c r="C142" s="54"/>
      <c r="D142" s="54" t="s">
        <v>548</v>
      </c>
      <c r="E142" s="54" t="s">
        <v>986</v>
      </c>
      <c r="F142" s="55" t="s">
        <v>21</v>
      </c>
      <c r="G142" s="56" t="s">
        <v>11</v>
      </c>
      <c r="H142" s="159">
        <v>2342.3000000000002</v>
      </c>
      <c r="I142" s="36">
        <v>42162</v>
      </c>
      <c r="J142" s="54" t="s">
        <v>180</v>
      </c>
    </row>
    <row r="143" spans="1:10" ht="30" hidden="1" customHeight="1" x14ac:dyDescent="0.25">
      <c r="A143" s="64"/>
      <c r="B143" s="93"/>
      <c r="C143" s="54"/>
      <c r="D143" s="54" t="s">
        <v>548</v>
      </c>
      <c r="E143" s="54" t="s">
        <v>986</v>
      </c>
      <c r="F143" s="55" t="s">
        <v>21</v>
      </c>
      <c r="G143" s="56" t="s">
        <v>11</v>
      </c>
      <c r="H143" s="159">
        <v>2342.3000000000002</v>
      </c>
      <c r="I143" s="36">
        <v>42162</v>
      </c>
      <c r="J143" s="54" t="s">
        <v>180</v>
      </c>
    </row>
    <row r="144" spans="1:10" ht="30" hidden="1" customHeight="1" x14ac:dyDescent="0.25">
      <c r="A144" s="64"/>
      <c r="B144" s="93"/>
      <c r="C144" s="54"/>
      <c r="D144" s="54" t="s">
        <v>548</v>
      </c>
      <c r="E144" s="54" t="s">
        <v>986</v>
      </c>
      <c r="F144" s="55" t="s">
        <v>21</v>
      </c>
      <c r="G144" s="56" t="s">
        <v>11</v>
      </c>
      <c r="H144" s="159">
        <v>2342.3000000000002</v>
      </c>
      <c r="I144" s="36">
        <v>42162</v>
      </c>
      <c r="J144" s="54" t="s">
        <v>180</v>
      </c>
    </row>
    <row r="145" spans="1:10" ht="30" hidden="1" customHeight="1" x14ac:dyDescent="0.25">
      <c r="A145" s="64"/>
      <c r="B145" s="93"/>
      <c r="C145" s="54"/>
      <c r="D145" s="54" t="s">
        <v>548</v>
      </c>
      <c r="E145" s="54" t="s">
        <v>986</v>
      </c>
      <c r="F145" s="55" t="s">
        <v>21</v>
      </c>
      <c r="G145" s="56" t="s">
        <v>11</v>
      </c>
      <c r="H145" s="159">
        <v>2342.3000000000002</v>
      </c>
      <c r="I145" s="36">
        <v>42162</v>
      </c>
      <c r="J145" s="54" t="s">
        <v>180</v>
      </c>
    </row>
    <row r="146" spans="1:10" ht="30" hidden="1" customHeight="1" x14ac:dyDescent="0.25">
      <c r="A146" s="64"/>
      <c r="B146" s="93"/>
      <c r="C146" s="54"/>
      <c r="D146" s="54" t="s">
        <v>548</v>
      </c>
      <c r="E146" s="54" t="s">
        <v>986</v>
      </c>
      <c r="F146" s="55" t="s">
        <v>21</v>
      </c>
      <c r="G146" s="56" t="s">
        <v>11</v>
      </c>
      <c r="H146" s="159">
        <v>2342.3000000000002</v>
      </c>
      <c r="I146" s="36">
        <v>42162</v>
      </c>
      <c r="J146" s="54" t="s">
        <v>180</v>
      </c>
    </row>
    <row r="147" spans="1:10" ht="30" hidden="1" customHeight="1" x14ac:dyDescent="0.25">
      <c r="A147" s="64"/>
      <c r="B147" s="93"/>
      <c r="C147" s="54"/>
      <c r="D147" s="54" t="s">
        <v>548</v>
      </c>
      <c r="E147" s="54" t="s">
        <v>986</v>
      </c>
      <c r="F147" s="55" t="s">
        <v>21</v>
      </c>
      <c r="G147" s="56" t="s">
        <v>11</v>
      </c>
      <c r="H147" s="159">
        <v>2342.3000000000002</v>
      </c>
      <c r="I147" s="36">
        <v>42162</v>
      </c>
      <c r="J147" s="54" t="s">
        <v>180</v>
      </c>
    </row>
    <row r="148" spans="1:10" ht="30" hidden="1" customHeight="1" x14ac:dyDescent="0.25">
      <c r="A148" s="64"/>
      <c r="B148" s="93"/>
      <c r="C148" s="54"/>
      <c r="D148" s="54" t="s">
        <v>548</v>
      </c>
      <c r="E148" s="54" t="s">
        <v>986</v>
      </c>
      <c r="F148" s="55" t="s">
        <v>21</v>
      </c>
      <c r="G148" s="56" t="s">
        <v>11</v>
      </c>
      <c r="H148" s="159">
        <v>2342.3000000000002</v>
      </c>
      <c r="I148" s="36">
        <v>42162</v>
      </c>
      <c r="J148" s="54" t="s">
        <v>180</v>
      </c>
    </row>
    <row r="149" spans="1:10" ht="30" hidden="1" customHeight="1" x14ac:dyDescent="0.25">
      <c r="A149" s="64"/>
      <c r="B149" s="93"/>
      <c r="C149" s="54"/>
      <c r="D149" s="54" t="s">
        <v>548</v>
      </c>
      <c r="E149" s="54" t="s">
        <v>986</v>
      </c>
      <c r="F149" s="55" t="s">
        <v>21</v>
      </c>
      <c r="G149" s="56" t="s">
        <v>11</v>
      </c>
      <c r="H149" s="159">
        <v>2342.3000000000002</v>
      </c>
      <c r="I149" s="36">
        <v>42162</v>
      </c>
      <c r="J149" s="54" t="s">
        <v>180</v>
      </c>
    </row>
    <row r="150" spans="1:10" ht="30" hidden="1" customHeight="1" x14ac:dyDescent="0.25">
      <c r="A150" s="64"/>
      <c r="B150" s="93"/>
      <c r="C150" s="54"/>
      <c r="D150" s="54" t="s">
        <v>548</v>
      </c>
      <c r="E150" s="54" t="s">
        <v>986</v>
      </c>
      <c r="F150" s="55" t="s">
        <v>21</v>
      </c>
      <c r="G150" s="56" t="s">
        <v>11</v>
      </c>
      <c r="H150" s="159">
        <v>2342.3000000000002</v>
      </c>
      <c r="I150" s="36">
        <v>42162</v>
      </c>
      <c r="J150" s="54" t="s">
        <v>180</v>
      </c>
    </row>
    <row r="151" spans="1:10" ht="30" hidden="1" customHeight="1" x14ac:dyDescent="0.25">
      <c r="A151" s="64"/>
      <c r="B151" s="93"/>
      <c r="C151" s="54"/>
      <c r="D151" s="54" t="s">
        <v>548</v>
      </c>
      <c r="E151" s="54" t="s">
        <v>986</v>
      </c>
      <c r="F151" s="55" t="s">
        <v>21</v>
      </c>
      <c r="G151" s="56" t="s">
        <v>11</v>
      </c>
      <c r="H151" s="159">
        <v>2342.3000000000002</v>
      </c>
      <c r="I151" s="36">
        <v>42162</v>
      </c>
      <c r="J151" s="54" t="s">
        <v>180</v>
      </c>
    </row>
    <row r="152" spans="1:10" ht="30" hidden="1" customHeight="1" x14ac:dyDescent="0.25">
      <c r="A152" s="64"/>
      <c r="B152" s="93"/>
      <c r="C152" s="54"/>
      <c r="D152" s="54" t="s">
        <v>548</v>
      </c>
      <c r="E152" s="54" t="s">
        <v>986</v>
      </c>
      <c r="F152" s="55" t="s">
        <v>21</v>
      </c>
      <c r="G152" s="56" t="s">
        <v>11</v>
      </c>
      <c r="H152" s="159">
        <v>2342.3000000000002</v>
      </c>
      <c r="I152" s="36">
        <v>42162</v>
      </c>
      <c r="J152" s="54" t="s">
        <v>180</v>
      </c>
    </row>
    <row r="153" spans="1:10" ht="30" hidden="1" customHeight="1" x14ac:dyDescent="0.25">
      <c r="A153" s="64"/>
      <c r="B153" s="93"/>
      <c r="C153" s="54"/>
      <c r="D153" s="54" t="s">
        <v>548</v>
      </c>
      <c r="E153" s="54" t="s">
        <v>986</v>
      </c>
      <c r="F153" s="55" t="s">
        <v>21</v>
      </c>
      <c r="G153" s="56" t="s">
        <v>11</v>
      </c>
      <c r="H153" s="159">
        <v>2342.3000000000002</v>
      </c>
      <c r="I153" s="36">
        <v>42162</v>
      </c>
      <c r="J153" s="54" t="s">
        <v>180</v>
      </c>
    </row>
    <row r="154" spans="1:10" ht="30" hidden="1" customHeight="1" x14ac:dyDescent="0.25">
      <c r="A154" s="64"/>
      <c r="B154" s="93"/>
      <c r="C154" s="54"/>
      <c r="D154" s="54" t="s">
        <v>967</v>
      </c>
      <c r="E154" s="54" t="s">
        <v>968</v>
      </c>
      <c r="F154" s="55" t="s">
        <v>21</v>
      </c>
      <c r="G154" s="56" t="s">
        <v>11</v>
      </c>
      <c r="H154" s="159">
        <v>13670.01</v>
      </c>
      <c r="I154" s="36">
        <v>42173</v>
      </c>
      <c r="J154" s="54" t="s">
        <v>903</v>
      </c>
    </row>
    <row r="155" spans="1:10" ht="30" hidden="1" customHeight="1" x14ac:dyDescent="0.25">
      <c r="A155" s="64"/>
      <c r="B155" s="93"/>
      <c r="C155" s="54"/>
      <c r="D155" s="54" t="s">
        <v>967</v>
      </c>
      <c r="E155" s="54" t="s">
        <v>968</v>
      </c>
      <c r="F155" s="55" t="s">
        <v>21</v>
      </c>
      <c r="G155" s="56" t="s">
        <v>11</v>
      </c>
      <c r="H155" s="159">
        <v>13670.01</v>
      </c>
      <c r="I155" s="36">
        <v>42173</v>
      </c>
      <c r="J155" s="54" t="s">
        <v>903</v>
      </c>
    </row>
    <row r="156" spans="1:10" ht="30" hidden="1" customHeight="1" x14ac:dyDescent="0.25">
      <c r="A156" s="64"/>
      <c r="B156" s="93"/>
      <c r="C156" s="54"/>
      <c r="D156" s="54" t="s">
        <v>965</v>
      </c>
      <c r="E156" s="54" t="s">
        <v>21</v>
      </c>
      <c r="F156" s="54" t="s">
        <v>966</v>
      </c>
      <c r="G156" s="56" t="s">
        <v>11</v>
      </c>
      <c r="H156" s="159">
        <v>8024</v>
      </c>
      <c r="I156" s="36">
        <v>42193</v>
      </c>
      <c r="J156" s="54" t="s">
        <v>144</v>
      </c>
    </row>
    <row r="157" spans="1:10" ht="30" hidden="1" customHeight="1" x14ac:dyDescent="0.25">
      <c r="A157" s="64"/>
      <c r="B157" s="93"/>
      <c r="C157" s="54"/>
      <c r="D157" s="54" t="s">
        <v>957</v>
      </c>
      <c r="E157" s="54" t="s">
        <v>949</v>
      </c>
      <c r="F157" s="56" t="s">
        <v>950</v>
      </c>
      <c r="G157" s="56" t="s">
        <v>11</v>
      </c>
      <c r="H157" s="159">
        <v>90801</v>
      </c>
      <c r="I157" s="36">
        <v>42202</v>
      </c>
      <c r="J157" s="54" t="s">
        <v>58</v>
      </c>
    </row>
    <row r="158" spans="1:10" ht="30" hidden="1" customHeight="1" x14ac:dyDescent="0.25">
      <c r="A158" s="64"/>
      <c r="B158" s="93"/>
      <c r="C158" s="54"/>
      <c r="D158" s="54" t="s">
        <v>958</v>
      </c>
      <c r="E158" s="54" t="s">
        <v>951</v>
      </c>
      <c r="F158" s="56" t="s">
        <v>952</v>
      </c>
      <c r="G158" s="56" t="s">
        <v>11</v>
      </c>
      <c r="H158" s="159">
        <v>64900</v>
      </c>
      <c r="I158" s="36">
        <v>42202</v>
      </c>
      <c r="J158" s="54" t="s">
        <v>58</v>
      </c>
    </row>
    <row r="159" spans="1:10" ht="30" hidden="1" customHeight="1" x14ac:dyDescent="0.25">
      <c r="A159" s="64"/>
      <c r="B159" s="93"/>
      <c r="C159" s="54"/>
      <c r="D159" s="54" t="s">
        <v>956</v>
      </c>
      <c r="E159" s="54" t="s">
        <v>953</v>
      </c>
      <c r="F159" s="56" t="s">
        <v>954</v>
      </c>
      <c r="G159" s="56" t="s">
        <v>11</v>
      </c>
      <c r="H159" s="159">
        <v>138650</v>
      </c>
      <c r="I159" s="36">
        <v>42202</v>
      </c>
      <c r="J159" s="54" t="s">
        <v>58</v>
      </c>
    </row>
    <row r="160" spans="1:10" ht="30" hidden="1" customHeight="1" x14ac:dyDescent="0.25">
      <c r="A160" s="64"/>
      <c r="B160" s="93"/>
      <c r="C160" s="54"/>
      <c r="D160" s="54" t="s">
        <v>955</v>
      </c>
      <c r="E160" s="54" t="s">
        <v>949</v>
      </c>
      <c r="F160" s="56" t="s">
        <v>959</v>
      </c>
      <c r="G160" s="56" t="s">
        <v>11</v>
      </c>
      <c r="H160" s="159">
        <v>90801</v>
      </c>
      <c r="I160" s="36">
        <v>42202</v>
      </c>
      <c r="J160" s="54" t="s">
        <v>58</v>
      </c>
    </row>
    <row r="161" spans="1:10" ht="30" hidden="1" customHeight="1" x14ac:dyDescent="0.25">
      <c r="A161" s="64"/>
      <c r="B161" s="93"/>
      <c r="C161" s="54"/>
      <c r="D161" s="54" t="s">
        <v>962</v>
      </c>
      <c r="E161" s="54" t="s">
        <v>961</v>
      </c>
      <c r="F161" s="56" t="s">
        <v>960</v>
      </c>
      <c r="G161" s="56" t="s">
        <v>11</v>
      </c>
      <c r="H161" s="159">
        <v>115345</v>
      </c>
      <c r="I161" s="36">
        <v>42202</v>
      </c>
      <c r="J161" s="54" t="s">
        <v>58</v>
      </c>
    </row>
    <row r="162" spans="1:10" ht="30" hidden="1" customHeight="1" x14ac:dyDescent="0.25">
      <c r="A162" s="64"/>
      <c r="B162" s="93"/>
      <c r="C162" s="54"/>
      <c r="D162" s="54" t="s">
        <v>963</v>
      </c>
      <c r="E162" s="54" t="s">
        <v>961</v>
      </c>
      <c r="F162" s="56" t="s">
        <v>964</v>
      </c>
      <c r="G162" s="56" t="s">
        <v>11</v>
      </c>
      <c r="H162" s="159">
        <v>115345</v>
      </c>
      <c r="I162" s="36">
        <v>42202</v>
      </c>
      <c r="J162" s="54" t="s">
        <v>58</v>
      </c>
    </row>
    <row r="163" spans="1:10" ht="30" hidden="1" customHeight="1" x14ac:dyDescent="0.25">
      <c r="A163" s="64"/>
      <c r="B163" s="93"/>
      <c r="C163" s="54"/>
      <c r="D163" s="54" t="s">
        <v>945</v>
      </c>
      <c r="E163" s="54" t="s">
        <v>946</v>
      </c>
      <c r="F163" s="55" t="s">
        <v>21</v>
      </c>
      <c r="G163" s="56" t="s">
        <v>11</v>
      </c>
      <c r="H163" s="159">
        <v>10242</v>
      </c>
      <c r="I163" s="36">
        <v>42279</v>
      </c>
      <c r="J163" s="54" t="s">
        <v>181</v>
      </c>
    </row>
    <row r="164" spans="1:10" ht="30" hidden="1" customHeight="1" x14ac:dyDescent="0.25">
      <c r="A164" s="64"/>
      <c r="B164" s="93"/>
      <c r="C164" s="54"/>
      <c r="D164" s="54" t="s">
        <v>947</v>
      </c>
      <c r="E164" s="54" t="s">
        <v>948</v>
      </c>
      <c r="F164" s="55" t="s">
        <v>21</v>
      </c>
      <c r="G164" s="56" t="s">
        <v>11</v>
      </c>
      <c r="H164" s="159">
        <v>4012</v>
      </c>
      <c r="I164" s="36">
        <v>42279</v>
      </c>
      <c r="J164" s="54" t="s">
        <v>181</v>
      </c>
    </row>
    <row r="165" spans="1:10" ht="30" hidden="1" customHeight="1" x14ac:dyDescent="0.25">
      <c r="A165" s="64"/>
      <c r="B165" s="93"/>
      <c r="C165" s="54"/>
      <c r="D165" s="54" t="s">
        <v>947</v>
      </c>
      <c r="E165" s="54" t="s">
        <v>948</v>
      </c>
      <c r="F165" s="55" t="s">
        <v>21</v>
      </c>
      <c r="G165" s="56" t="s">
        <v>11</v>
      </c>
      <c r="H165" s="159">
        <v>4012</v>
      </c>
      <c r="I165" s="36">
        <v>42279</v>
      </c>
      <c r="J165" s="54" t="s">
        <v>181</v>
      </c>
    </row>
    <row r="166" spans="1:10" ht="30" hidden="1" customHeight="1" x14ac:dyDescent="0.25">
      <c r="A166" s="64"/>
      <c r="B166" s="93"/>
      <c r="C166" s="54"/>
      <c r="D166" s="54" t="s">
        <v>491</v>
      </c>
      <c r="E166" s="54" t="s">
        <v>932</v>
      </c>
      <c r="F166" s="55" t="s">
        <v>21</v>
      </c>
      <c r="G166" s="56" t="s">
        <v>367</v>
      </c>
      <c r="H166" s="159">
        <v>5416.2</v>
      </c>
      <c r="I166" s="36">
        <v>42355</v>
      </c>
      <c r="J166" s="54" t="s">
        <v>367</v>
      </c>
    </row>
    <row r="167" spans="1:10" ht="30" hidden="1" customHeight="1" x14ac:dyDescent="0.25">
      <c r="A167" s="64"/>
      <c r="B167" s="93"/>
      <c r="C167" s="54"/>
      <c r="D167" s="54" t="s">
        <v>491</v>
      </c>
      <c r="E167" s="54" t="s">
        <v>932</v>
      </c>
      <c r="F167" s="55" t="s">
        <v>21</v>
      </c>
      <c r="G167" s="56" t="s">
        <v>367</v>
      </c>
      <c r="H167" s="159">
        <v>5416.2</v>
      </c>
      <c r="I167" s="36">
        <v>42355</v>
      </c>
      <c r="J167" s="54" t="s">
        <v>367</v>
      </c>
    </row>
    <row r="168" spans="1:10" ht="30" hidden="1" customHeight="1" x14ac:dyDescent="0.25">
      <c r="A168" s="64"/>
      <c r="B168" s="93"/>
      <c r="C168" s="54"/>
      <c r="D168" s="54" t="s">
        <v>491</v>
      </c>
      <c r="E168" s="54" t="s">
        <v>932</v>
      </c>
      <c r="F168" s="55" t="s">
        <v>21</v>
      </c>
      <c r="G168" s="56" t="s">
        <v>11</v>
      </c>
      <c r="H168" s="159">
        <v>5416.2</v>
      </c>
      <c r="I168" s="36">
        <v>42355</v>
      </c>
      <c r="J168" s="54" t="s">
        <v>820</v>
      </c>
    </row>
    <row r="169" spans="1:10" ht="30" hidden="1" customHeight="1" x14ac:dyDescent="0.25">
      <c r="A169" s="64"/>
      <c r="B169" s="93"/>
      <c r="C169" s="54"/>
      <c r="D169" s="54" t="s">
        <v>491</v>
      </c>
      <c r="E169" s="54" t="s">
        <v>932</v>
      </c>
      <c r="F169" s="55" t="s">
        <v>21</v>
      </c>
      <c r="G169" s="56" t="s">
        <v>11</v>
      </c>
      <c r="H169" s="159">
        <v>5416.2</v>
      </c>
      <c r="I169" s="36">
        <v>42355</v>
      </c>
      <c r="J169" s="54" t="s">
        <v>820</v>
      </c>
    </row>
    <row r="170" spans="1:10" ht="30" hidden="1" customHeight="1" x14ac:dyDescent="0.25">
      <c r="A170" s="64"/>
      <c r="B170" s="93"/>
      <c r="C170" s="54"/>
      <c r="D170" s="54" t="s">
        <v>491</v>
      </c>
      <c r="E170" s="54" t="s">
        <v>932</v>
      </c>
      <c r="F170" s="55" t="s">
        <v>21</v>
      </c>
      <c r="G170" s="56" t="s">
        <v>11</v>
      </c>
      <c r="H170" s="159">
        <v>5416.2</v>
      </c>
      <c r="I170" s="36">
        <v>42355</v>
      </c>
      <c r="J170" s="54" t="s">
        <v>820</v>
      </c>
    </row>
    <row r="171" spans="1:10" ht="30" hidden="1" customHeight="1" x14ac:dyDescent="0.25">
      <c r="A171" s="64"/>
      <c r="B171" s="93"/>
      <c r="C171" s="54"/>
      <c r="D171" s="54" t="s">
        <v>491</v>
      </c>
      <c r="E171" s="54" t="s">
        <v>932</v>
      </c>
      <c r="F171" s="55" t="s">
        <v>21</v>
      </c>
      <c r="G171" s="56" t="s">
        <v>11</v>
      </c>
      <c r="H171" s="159">
        <v>5416.2</v>
      </c>
      <c r="I171" s="36">
        <v>42355</v>
      </c>
      <c r="J171" s="54" t="s">
        <v>820</v>
      </c>
    </row>
    <row r="172" spans="1:10" ht="30" hidden="1" customHeight="1" x14ac:dyDescent="0.25">
      <c r="A172" s="64"/>
      <c r="B172" s="93"/>
      <c r="C172" s="54"/>
      <c r="D172" s="54" t="s">
        <v>491</v>
      </c>
      <c r="E172" s="54" t="s">
        <v>932</v>
      </c>
      <c r="F172" s="55" t="s">
        <v>21</v>
      </c>
      <c r="G172" s="56" t="s">
        <v>11</v>
      </c>
      <c r="H172" s="159">
        <v>5416.2</v>
      </c>
      <c r="I172" s="36">
        <v>42355</v>
      </c>
      <c r="J172" s="54" t="s">
        <v>820</v>
      </c>
    </row>
    <row r="173" spans="1:10" ht="30" hidden="1" customHeight="1" x14ac:dyDescent="0.25">
      <c r="A173" s="64"/>
      <c r="B173" s="93"/>
      <c r="C173" s="54"/>
      <c r="D173" s="54" t="s">
        <v>491</v>
      </c>
      <c r="E173" s="54" t="s">
        <v>932</v>
      </c>
      <c r="F173" s="55" t="s">
        <v>21</v>
      </c>
      <c r="G173" s="56" t="s">
        <v>11</v>
      </c>
      <c r="H173" s="159">
        <v>5416.2</v>
      </c>
      <c r="I173" s="36">
        <v>42355</v>
      </c>
      <c r="J173" s="54" t="s">
        <v>820</v>
      </c>
    </row>
    <row r="174" spans="1:10" ht="30" hidden="1" customHeight="1" x14ac:dyDescent="0.25">
      <c r="A174" s="64"/>
      <c r="B174" s="93"/>
      <c r="C174" s="54"/>
      <c r="D174" s="54" t="s">
        <v>491</v>
      </c>
      <c r="E174" s="54" t="s">
        <v>932</v>
      </c>
      <c r="F174" s="55" t="s">
        <v>21</v>
      </c>
      <c r="G174" s="56" t="s">
        <v>11</v>
      </c>
      <c r="H174" s="159">
        <v>5416.2</v>
      </c>
      <c r="I174" s="36">
        <v>42355</v>
      </c>
      <c r="J174" s="54" t="s">
        <v>820</v>
      </c>
    </row>
    <row r="175" spans="1:10" ht="30" hidden="1" customHeight="1" x14ac:dyDescent="0.25">
      <c r="A175" s="64"/>
      <c r="B175" s="93"/>
      <c r="C175" s="54"/>
      <c r="D175" s="54" t="s">
        <v>491</v>
      </c>
      <c r="E175" s="54" t="s">
        <v>932</v>
      </c>
      <c r="F175" s="55" t="s">
        <v>21</v>
      </c>
      <c r="G175" s="56" t="s">
        <v>11</v>
      </c>
      <c r="H175" s="159">
        <v>5416.2</v>
      </c>
      <c r="I175" s="36">
        <v>42355</v>
      </c>
      <c r="J175" s="54" t="s">
        <v>820</v>
      </c>
    </row>
    <row r="176" spans="1:10" ht="30" hidden="1" customHeight="1" x14ac:dyDescent="0.25">
      <c r="A176" s="64"/>
      <c r="B176" s="93"/>
      <c r="C176" s="54"/>
      <c r="D176" s="54" t="s">
        <v>491</v>
      </c>
      <c r="E176" s="54" t="s">
        <v>932</v>
      </c>
      <c r="F176" s="55" t="s">
        <v>21</v>
      </c>
      <c r="G176" s="56" t="s">
        <v>11</v>
      </c>
      <c r="H176" s="159">
        <v>5416.2</v>
      </c>
      <c r="I176" s="36">
        <v>42355</v>
      </c>
      <c r="J176" s="54" t="s">
        <v>820</v>
      </c>
    </row>
    <row r="177" spans="1:10" ht="30" hidden="1" customHeight="1" x14ac:dyDescent="0.25">
      <c r="A177" s="64"/>
      <c r="B177" s="93"/>
      <c r="C177" s="54"/>
      <c r="D177" s="54" t="s">
        <v>491</v>
      </c>
      <c r="E177" s="54" t="s">
        <v>932</v>
      </c>
      <c r="F177" s="55" t="s">
        <v>21</v>
      </c>
      <c r="G177" s="56" t="s">
        <v>11</v>
      </c>
      <c r="H177" s="159">
        <v>5416.2</v>
      </c>
      <c r="I177" s="36">
        <v>42355</v>
      </c>
      <c r="J177" s="54" t="s">
        <v>820</v>
      </c>
    </row>
    <row r="178" spans="1:10" ht="30" hidden="1" customHeight="1" x14ac:dyDescent="0.25">
      <c r="A178" s="64"/>
      <c r="B178" s="93"/>
      <c r="C178" s="54"/>
      <c r="D178" s="54" t="s">
        <v>491</v>
      </c>
      <c r="E178" s="54" t="s">
        <v>932</v>
      </c>
      <c r="F178" s="55" t="s">
        <v>21</v>
      </c>
      <c r="G178" s="56" t="s">
        <v>11</v>
      </c>
      <c r="H178" s="159">
        <v>5416.2</v>
      </c>
      <c r="I178" s="36">
        <v>42355</v>
      </c>
      <c r="J178" s="54" t="s">
        <v>820</v>
      </c>
    </row>
    <row r="179" spans="1:10" ht="30" hidden="1" customHeight="1" x14ac:dyDescent="0.25">
      <c r="A179" s="64"/>
      <c r="B179" s="93"/>
      <c r="C179" s="54"/>
      <c r="D179" s="54" t="s">
        <v>491</v>
      </c>
      <c r="E179" s="54" t="s">
        <v>932</v>
      </c>
      <c r="F179" s="55" t="s">
        <v>21</v>
      </c>
      <c r="G179" s="56" t="s">
        <v>11</v>
      </c>
      <c r="H179" s="159">
        <v>5416.2</v>
      </c>
      <c r="I179" s="36">
        <v>42355</v>
      </c>
      <c r="J179" s="54" t="s">
        <v>820</v>
      </c>
    </row>
    <row r="180" spans="1:10" ht="30" hidden="1" customHeight="1" x14ac:dyDescent="0.25">
      <c r="A180" s="64"/>
      <c r="B180" s="93"/>
      <c r="C180" s="54"/>
      <c r="D180" s="54" t="s">
        <v>491</v>
      </c>
      <c r="E180" s="54" t="s">
        <v>932</v>
      </c>
      <c r="F180" s="55" t="s">
        <v>21</v>
      </c>
      <c r="G180" s="56" t="s">
        <v>11</v>
      </c>
      <c r="H180" s="159">
        <v>5416.2</v>
      </c>
      <c r="I180" s="36">
        <v>42355</v>
      </c>
      <c r="J180" s="54" t="s">
        <v>820</v>
      </c>
    </row>
    <row r="181" spans="1:10" ht="30" hidden="1" customHeight="1" x14ac:dyDescent="0.25">
      <c r="A181" s="64"/>
      <c r="B181" s="93"/>
      <c r="C181" s="54"/>
      <c r="D181" s="54" t="s">
        <v>491</v>
      </c>
      <c r="E181" s="54" t="s">
        <v>932</v>
      </c>
      <c r="F181" s="55" t="s">
        <v>21</v>
      </c>
      <c r="G181" s="56" t="s">
        <v>11</v>
      </c>
      <c r="H181" s="159">
        <v>5416.2</v>
      </c>
      <c r="I181" s="36">
        <v>42355</v>
      </c>
      <c r="J181" s="54" t="s">
        <v>820</v>
      </c>
    </row>
    <row r="182" spans="1:10" ht="30" hidden="1" customHeight="1" x14ac:dyDescent="0.25">
      <c r="A182" s="64"/>
      <c r="B182" s="93"/>
      <c r="C182" s="54"/>
      <c r="D182" s="54" t="s">
        <v>491</v>
      </c>
      <c r="E182" s="54" t="s">
        <v>932</v>
      </c>
      <c r="F182" s="55" t="s">
        <v>21</v>
      </c>
      <c r="G182" s="56" t="s">
        <v>11</v>
      </c>
      <c r="H182" s="159">
        <v>5416.2</v>
      </c>
      <c r="I182" s="36">
        <v>42355</v>
      </c>
      <c r="J182" s="54" t="s">
        <v>820</v>
      </c>
    </row>
    <row r="183" spans="1:10" ht="30" hidden="1" customHeight="1" x14ac:dyDescent="0.25">
      <c r="A183" s="64"/>
      <c r="B183" s="93"/>
      <c r="C183" s="54"/>
      <c r="D183" s="54" t="s">
        <v>491</v>
      </c>
      <c r="E183" s="54" t="s">
        <v>932</v>
      </c>
      <c r="F183" s="55" t="s">
        <v>21</v>
      </c>
      <c r="G183" s="56" t="s">
        <v>11</v>
      </c>
      <c r="H183" s="159">
        <v>5416.2</v>
      </c>
      <c r="I183" s="36">
        <v>42355</v>
      </c>
      <c r="J183" s="54" t="s">
        <v>820</v>
      </c>
    </row>
    <row r="184" spans="1:10" ht="30" hidden="1" customHeight="1" x14ac:dyDescent="0.25">
      <c r="A184" s="64"/>
      <c r="B184" s="93"/>
      <c r="C184" s="54"/>
      <c r="D184" s="54" t="s">
        <v>491</v>
      </c>
      <c r="E184" s="54" t="s">
        <v>932</v>
      </c>
      <c r="F184" s="55" t="s">
        <v>21</v>
      </c>
      <c r="G184" s="56" t="s">
        <v>11</v>
      </c>
      <c r="H184" s="159">
        <v>5416.2</v>
      </c>
      <c r="I184" s="36">
        <v>42355</v>
      </c>
      <c r="J184" s="54" t="s">
        <v>820</v>
      </c>
    </row>
    <row r="185" spans="1:10" ht="30" hidden="1" customHeight="1" x14ac:dyDescent="0.25">
      <c r="A185" s="64"/>
      <c r="B185" s="93"/>
      <c r="C185" s="54"/>
      <c r="D185" s="54" t="s">
        <v>491</v>
      </c>
      <c r="E185" s="54" t="s">
        <v>932</v>
      </c>
      <c r="F185" s="55" t="s">
        <v>21</v>
      </c>
      <c r="G185" s="56" t="s">
        <v>11</v>
      </c>
      <c r="H185" s="159">
        <v>5416.2</v>
      </c>
      <c r="I185" s="36">
        <v>42355</v>
      </c>
      <c r="J185" s="54" t="s">
        <v>820</v>
      </c>
    </row>
    <row r="186" spans="1:10" ht="30" hidden="1" customHeight="1" x14ac:dyDescent="0.25">
      <c r="A186" s="64"/>
      <c r="B186" s="93"/>
      <c r="C186" s="54"/>
      <c r="D186" s="54" t="s">
        <v>491</v>
      </c>
      <c r="E186" s="54" t="s">
        <v>932</v>
      </c>
      <c r="F186" s="55" t="s">
        <v>21</v>
      </c>
      <c r="G186" s="56" t="s">
        <v>11</v>
      </c>
      <c r="H186" s="159">
        <v>5416.2</v>
      </c>
      <c r="I186" s="36">
        <v>42355</v>
      </c>
      <c r="J186" s="54" t="s">
        <v>820</v>
      </c>
    </row>
    <row r="187" spans="1:10" ht="30" hidden="1" customHeight="1" x14ac:dyDescent="0.25">
      <c r="A187" s="64"/>
      <c r="B187" s="93"/>
      <c r="C187" s="54"/>
      <c r="D187" s="54" t="s">
        <v>491</v>
      </c>
      <c r="E187" s="54" t="s">
        <v>932</v>
      </c>
      <c r="F187" s="55" t="s">
        <v>21</v>
      </c>
      <c r="G187" s="56" t="s">
        <v>11</v>
      </c>
      <c r="H187" s="159">
        <v>5416.2</v>
      </c>
      <c r="I187" s="36">
        <v>42355</v>
      </c>
      <c r="J187" s="54" t="s">
        <v>820</v>
      </c>
    </row>
    <row r="188" spans="1:10" ht="30" hidden="1" customHeight="1" x14ac:dyDescent="0.25">
      <c r="A188" s="64"/>
      <c r="B188" s="93"/>
      <c r="C188" s="54"/>
      <c r="D188" s="54" t="s">
        <v>491</v>
      </c>
      <c r="E188" s="54" t="s">
        <v>932</v>
      </c>
      <c r="F188" s="55" t="s">
        <v>21</v>
      </c>
      <c r="G188" s="56" t="s">
        <v>11</v>
      </c>
      <c r="H188" s="159">
        <v>5416.2</v>
      </c>
      <c r="I188" s="36">
        <v>42355</v>
      </c>
      <c r="J188" s="54" t="s">
        <v>820</v>
      </c>
    </row>
    <row r="189" spans="1:10" ht="30" hidden="1" customHeight="1" x14ac:dyDescent="0.25">
      <c r="A189" s="64"/>
      <c r="B189" s="93"/>
      <c r="C189" s="54"/>
      <c r="D189" s="54" t="s">
        <v>491</v>
      </c>
      <c r="E189" s="54" t="s">
        <v>932</v>
      </c>
      <c r="F189" s="55" t="s">
        <v>21</v>
      </c>
      <c r="G189" s="56" t="s">
        <v>11</v>
      </c>
      <c r="H189" s="159">
        <v>5416.2</v>
      </c>
      <c r="I189" s="36">
        <v>42355</v>
      </c>
      <c r="J189" s="54" t="s">
        <v>820</v>
      </c>
    </row>
    <row r="190" spans="1:10" ht="30" hidden="1" customHeight="1" x14ac:dyDescent="0.25">
      <c r="A190" s="64"/>
      <c r="B190" s="93"/>
      <c r="C190" s="54"/>
      <c r="D190" s="54" t="s">
        <v>491</v>
      </c>
      <c r="E190" s="54" t="s">
        <v>932</v>
      </c>
      <c r="F190" s="55" t="s">
        <v>21</v>
      </c>
      <c r="G190" s="56" t="s">
        <v>11</v>
      </c>
      <c r="H190" s="159">
        <v>5416.2</v>
      </c>
      <c r="I190" s="36">
        <v>42355</v>
      </c>
      <c r="J190" s="54" t="s">
        <v>820</v>
      </c>
    </row>
    <row r="191" spans="1:10" ht="30" hidden="1" customHeight="1" x14ac:dyDescent="0.25">
      <c r="A191" s="64"/>
      <c r="B191" s="93"/>
      <c r="C191" s="54"/>
      <c r="D191" s="54" t="s">
        <v>491</v>
      </c>
      <c r="E191" s="54" t="s">
        <v>932</v>
      </c>
      <c r="F191" s="55" t="s">
        <v>21</v>
      </c>
      <c r="G191" s="56" t="s">
        <v>11</v>
      </c>
      <c r="H191" s="159">
        <v>5416.2</v>
      </c>
      <c r="I191" s="36">
        <v>42355</v>
      </c>
      <c r="J191" s="54" t="s">
        <v>820</v>
      </c>
    </row>
    <row r="192" spans="1:10" ht="30" hidden="1" customHeight="1" x14ac:dyDescent="0.25">
      <c r="A192" s="64"/>
      <c r="B192" s="93"/>
      <c r="C192" s="54"/>
      <c r="D192" s="54" t="s">
        <v>491</v>
      </c>
      <c r="E192" s="54" t="s">
        <v>932</v>
      </c>
      <c r="F192" s="55" t="s">
        <v>21</v>
      </c>
      <c r="G192" s="56" t="s">
        <v>11</v>
      </c>
      <c r="H192" s="159">
        <v>5416.2</v>
      </c>
      <c r="I192" s="36">
        <v>42355</v>
      </c>
      <c r="J192" s="54" t="s">
        <v>820</v>
      </c>
    </row>
    <row r="193" spans="1:10" ht="30" hidden="1" customHeight="1" x14ac:dyDescent="0.25">
      <c r="A193" s="64"/>
      <c r="B193" s="93"/>
      <c r="C193" s="54"/>
      <c r="D193" s="54" t="s">
        <v>491</v>
      </c>
      <c r="E193" s="54" t="s">
        <v>932</v>
      </c>
      <c r="F193" s="55" t="s">
        <v>21</v>
      </c>
      <c r="G193" s="56" t="s">
        <v>11</v>
      </c>
      <c r="H193" s="159">
        <v>5416.2</v>
      </c>
      <c r="I193" s="36">
        <v>42355</v>
      </c>
      <c r="J193" s="54" t="s">
        <v>820</v>
      </c>
    </row>
    <row r="194" spans="1:10" ht="30" hidden="1" customHeight="1" x14ac:dyDescent="0.25">
      <c r="A194" s="64"/>
      <c r="B194" s="93"/>
      <c r="C194" s="54"/>
      <c r="D194" s="54" t="s">
        <v>491</v>
      </c>
      <c r="E194" s="54" t="s">
        <v>932</v>
      </c>
      <c r="F194" s="55" t="s">
        <v>21</v>
      </c>
      <c r="G194" s="56" t="s">
        <v>11</v>
      </c>
      <c r="H194" s="159">
        <v>5416.2</v>
      </c>
      <c r="I194" s="36">
        <v>42355</v>
      </c>
      <c r="J194" s="54" t="s">
        <v>820</v>
      </c>
    </row>
    <row r="195" spans="1:10" ht="30" hidden="1" customHeight="1" x14ac:dyDescent="0.25">
      <c r="A195" s="64"/>
      <c r="B195" s="93"/>
      <c r="C195" s="54"/>
      <c r="D195" s="54" t="s">
        <v>491</v>
      </c>
      <c r="E195" s="54" t="s">
        <v>932</v>
      </c>
      <c r="F195" s="55" t="s">
        <v>21</v>
      </c>
      <c r="G195" s="56" t="s">
        <v>11</v>
      </c>
      <c r="H195" s="159">
        <v>5416.2</v>
      </c>
      <c r="I195" s="36">
        <v>42355</v>
      </c>
      <c r="J195" s="54" t="s">
        <v>820</v>
      </c>
    </row>
    <row r="196" spans="1:10" ht="30" hidden="1" customHeight="1" x14ac:dyDescent="0.25">
      <c r="A196" s="64"/>
      <c r="B196" s="93"/>
      <c r="C196" s="54"/>
      <c r="D196" s="54" t="s">
        <v>491</v>
      </c>
      <c r="E196" s="54" t="s">
        <v>932</v>
      </c>
      <c r="F196" s="55" t="s">
        <v>21</v>
      </c>
      <c r="G196" s="56" t="s">
        <v>11</v>
      </c>
      <c r="H196" s="159">
        <v>5416.2</v>
      </c>
      <c r="I196" s="36">
        <v>42355</v>
      </c>
      <c r="J196" s="54" t="s">
        <v>820</v>
      </c>
    </row>
    <row r="197" spans="1:10" ht="30" hidden="1" customHeight="1" x14ac:dyDescent="0.25">
      <c r="A197" s="64"/>
      <c r="B197" s="93"/>
      <c r="C197" s="54"/>
      <c r="D197" s="54" t="s">
        <v>491</v>
      </c>
      <c r="E197" s="54" t="s">
        <v>932</v>
      </c>
      <c r="F197" s="55" t="s">
        <v>21</v>
      </c>
      <c r="G197" s="56" t="s">
        <v>11</v>
      </c>
      <c r="H197" s="159">
        <v>5416.2</v>
      </c>
      <c r="I197" s="36">
        <v>42355</v>
      </c>
      <c r="J197" s="54" t="s">
        <v>820</v>
      </c>
    </row>
    <row r="198" spans="1:10" ht="30" hidden="1" customHeight="1" x14ac:dyDescent="0.25">
      <c r="A198" s="64"/>
      <c r="B198" s="93"/>
      <c r="C198" s="54"/>
      <c r="D198" s="54" t="s">
        <v>491</v>
      </c>
      <c r="E198" s="54" t="s">
        <v>932</v>
      </c>
      <c r="F198" s="55" t="s">
        <v>21</v>
      </c>
      <c r="G198" s="56" t="s">
        <v>11</v>
      </c>
      <c r="H198" s="159">
        <v>5416.2</v>
      </c>
      <c r="I198" s="36">
        <v>42355</v>
      </c>
      <c r="J198" s="54" t="s">
        <v>820</v>
      </c>
    </row>
    <row r="199" spans="1:10" ht="30" hidden="1" customHeight="1" x14ac:dyDescent="0.25">
      <c r="A199" s="64"/>
      <c r="B199" s="93"/>
      <c r="C199" s="54"/>
      <c r="D199" s="54" t="s">
        <v>491</v>
      </c>
      <c r="E199" s="54" t="s">
        <v>932</v>
      </c>
      <c r="F199" s="55" t="s">
        <v>21</v>
      </c>
      <c r="G199" s="56" t="s">
        <v>11</v>
      </c>
      <c r="H199" s="159">
        <v>5416.2</v>
      </c>
      <c r="I199" s="36">
        <v>42355</v>
      </c>
      <c r="J199" s="54" t="s">
        <v>820</v>
      </c>
    </row>
    <row r="200" spans="1:10" ht="30" hidden="1" customHeight="1" x14ac:dyDescent="0.25">
      <c r="A200" s="64"/>
      <c r="B200" s="93"/>
      <c r="C200" s="54"/>
      <c r="D200" s="54" t="s">
        <v>491</v>
      </c>
      <c r="E200" s="54" t="s">
        <v>932</v>
      </c>
      <c r="F200" s="55" t="s">
        <v>21</v>
      </c>
      <c r="G200" s="56" t="s">
        <v>11</v>
      </c>
      <c r="H200" s="159">
        <v>5416.2</v>
      </c>
      <c r="I200" s="36">
        <v>42355</v>
      </c>
      <c r="J200" s="54" t="s">
        <v>820</v>
      </c>
    </row>
    <row r="201" spans="1:10" ht="30" hidden="1" customHeight="1" x14ac:dyDescent="0.25">
      <c r="A201" s="64"/>
      <c r="B201" s="93"/>
      <c r="C201" s="54"/>
      <c r="D201" s="54" t="s">
        <v>491</v>
      </c>
      <c r="E201" s="54" t="s">
        <v>932</v>
      </c>
      <c r="F201" s="55" t="s">
        <v>21</v>
      </c>
      <c r="G201" s="56" t="s">
        <v>11</v>
      </c>
      <c r="H201" s="159">
        <v>5416.2</v>
      </c>
      <c r="I201" s="36">
        <v>42355</v>
      </c>
      <c r="J201" s="54" t="s">
        <v>820</v>
      </c>
    </row>
    <row r="202" spans="1:10" ht="30" hidden="1" customHeight="1" x14ac:dyDescent="0.25">
      <c r="A202" s="64"/>
      <c r="B202" s="93"/>
      <c r="C202" s="54"/>
      <c r="D202" s="54" t="s">
        <v>491</v>
      </c>
      <c r="E202" s="54" t="s">
        <v>932</v>
      </c>
      <c r="F202" s="55" t="s">
        <v>21</v>
      </c>
      <c r="G202" s="56" t="s">
        <v>11</v>
      </c>
      <c r="H202" s="159">
        <v>5416.2</v>
      </c>
      <c r="I202" s="36">
        <v>42355</v>
      </c>
      <c r="J202" s="54" t="s">
        <v>820</v>
      </c>
    </row>
    <row r="203" spans="1:10" ht="30" hidden="1" customHeight="1" x14ac:dyDescent="0.25">
      <c r="A203" s="64"/>
      <c r="B203" s="93"/>
      <c r="C203" s="54"/>
      <c r="D203" s="54" t="s">
        <v>491</v>
      </c>
      <c r="E203" s="54" t="s">
        <v>932</v>
      </c>
      <c r="F203" s="55" t="s">
        <v>21</v>
      </c>
      <c r="G203" s="56" t="s">
        <v>11</v>
      </c>
      <c r="H203" s="159">
        <v>5416.2</v>
      </c>
      <c r="I203" s="36">
        <v>42355</v>
      </c>
      <c r="J203" s="54" t="s">
        <v>820</v>
      </c>
    </row>
    <row r="204" spans="1:10" ht="30" hidden="1" customHeight="1" x14ac:dyDescent="0.25">
      <c r="A204" s="64"/>
      <c r="B204" s="93"/>
      <c r="C204" s="54"/>
      <c r="D204" s="54" t="s">
        <v>491</v>
      </c>
      <c r="E204" s="54" t="s">
        <v>932</v>
      </c>
      <c r="F204" s="55" t="s">
        <v>21</v>
      </c>
      <c r="G204" s="56" t="s">
        <v>11</v>
      </c>
      <c r="H204" s="159">
        <v>5416.2</v>
      </c>
      <c r="I204" s="36">
        <v>42355</v>
      </c>
      <c r="J204" s="54" t="s">
        <v>820</v>
      </c>
    </row>
    <row r="205" spans="1:10" ht="30" hidden="1" customHeight="1" x14ac:dyDescent="0.25">
      <c r="A205" s="64"/>
      <c r="B205" s="93"/>
      <c r="C205" s="54"/>
      <c r="D205" s="54" t="s">
        <v>491</v>
      </c>
      <c r="E205" s="54" t="s">
        <v>932</v>
      </c>
      <c r="F205" s="55" t="s">
        <v>21</v>
      </c>
      <c r="G205" s="56" t="s">
        <v>11</v>
      </c>
      <c r="H205" s="159">
        <v>5416.2</v>
      </c>
      <c r="I205" s="36">
        <v>42355</v>
      </c>
      <c r="J205" s="54" t="s">
        <v>820</v>
      </c>
    </row>
    <row r="206" spans="1:10" ht="30" hidden="1" customHeight="1" x14ac:dyDescent="0.25">
      <c r="A206" s="64"/>
      <c r="B206" s="93"/>
      <c r="C206" s="54"/>
      <c r="D206" s="54" t="s">
        <v>491</v>
      </c>
      <c r="E206" s="54" t="s">
        <v>932</v>
      </c>
      <c r="F206" s="55" t="s">
        <v>21</v>
      </c>
      <c r="G206" s="56" t="s">
        <v>11</v>
      </c>
      <c r="H206" s="159">
        <v>5416.2</v>
      </c>
      <c r="I206" s="36">
        <v>42355</v>
      </c>
      <c r="J206" s="54" t="s">
        <v>820</v>
      </c>
    </row>
    <row r="207" spans="1:10" ht="30" hidden="1" customHeight="1" x14ac:dyDescent="0.25">
      <c r="A207" s="64"/>
      <c r="B207" s="93"/>
      <c r="C207" s="54"/>
      <c r="D207" s="54" t="s">
        <v>491</v>
      </c>
      <c r="E207" s="54" t="s">
        <v>932</v>
      </c>
      <c r="F207" s="55" t="s">
        <v>21</v>
      </c>
      <c r="G207" s="56" t="s">
        <v>11</v>
      </c>
      <c r="H207" s="159">
        <v>5416.2</v>
      </c>
      <c r="I207" s="36">
        <v>42355</v>
      </c>
      <c r="J207" s="54" t="s">
        <v>820</v>
      </c>
    </row>
    <row r="208" spans="1:10" ht="30" hidden="1" customHeight="1" x14ac:dyDescent="0.25">
      <c r="A208" s="64"/>
      <c r="B208" s="93"/>
      <c r="C208" s="54"/>
      <c r="D208" s="54" t="s">
        <v>491</v>
      </c>
      <c r="E208" s="54" t="s">
        <v>932</v>
      </c>
      <c r="F208" s="55" t="s">
        <v>21</v>
      </c>
      <c r="G208" s="56" t="s">
        <v>11</v>
      </c>
      <c r="H208" s="159">
        <v>5416.2</v>
      </c>
      <c r="I208" s="36">
        <v>42355</v>
      </c>
      <c r="J208" s="54" t="s">
        <v>820</v>
      </c>
    </row>
    <row r="209" spans="1:10" ht="30" hidden="1" customHeight="1" x14ac:dyDescent="0.25">
      <c r="A209" s="64"/>
      <c r="B209" s="93"/>
      <c r="C209" s="54"/>
      <c r="D209" s="54" t="s">
        <v>491</v>
      </c>
      <c r="E209" s="54" t="s">
        <v>932</v>
      </c>
      <c r="F209" s="55" t="s">
        <v>21</v>
      </c>
      <c r="G209" s="56" t="s">
        <v>11</v>
      </c>
      <c r="H209" s="159">
        <v>5416.2</v>
      </c>
      <c r="I209" s="36">
        <v>42355</v>
      </c>
      <c r="J209" s="54" t="s">
        <v>820</v>
      </c>
    </row>
    <row r="210" spans="1:10" ht="30" hidden="1" customHeight="1" x14ac:dyDescent="0.25">
      <c r="A210" s="64"/>
      <c r="B210" s="93"/>
      <c r="C210" s="54"/>
      <c r="D210" s="54" t="s">
        <v>491</v>
      </c>
      <c r="E210" s="54" t="s">
        <v>932</v>
      </c>
      <c r="F210" s="55" t="s">
        <v>21</v>
      </c>
      <c r="G210" s="56" t="s">
        <v>11</v>
      </c>
      <c r="H210" s="159">
        <v>5416.2</v>
      </c>
      <c r="I210" s="36">
        <v>42355</v>
      </c>
      <c r="J210" s="54" t="s">
        <v>820</v>
      </c>
    </row>
    <row r="211" spans="1:10" ht="30" hidden="1" customHeight="1" x14ac:dyDescent="0.25">
      <c r="A211" s="64"/>
      <c r="B211" s="93"/>
      <c r="C211" s="54"/>
      <c r="D211" s="54" t="s">
        <v>491</v>
      </c>
      <c r="E211" s="54" t="s">
        <v>932</v>
      </c>
      <c r="F211" s="55" t="s">
        <v>21</v>
      </c>
      <c r="G211" s="56" t="s">
        <v>11</v>
      </c>
      <c r="H211" s="159">
        <v>5416.2</v>
      </c>
      <c r="I211" s="36">
        <v>42355</v>
      </c>
      <c r="J211" s="54" t="s">
        <v>820</v>
      </c>
    </row>
    <row r="212" spans="1:10" ht="30" hidden="1" customHeight="1" x14ac:dyDescent="0.25">
      <c r="A212" s="64"/>
      <c r="B212" s="93"/>
      <c r="C212" s="54"/>
      <c r="D212" s="54" t="s">
        <v>491</v>
      </c>
      <c r="E212" s="54" t="s">
        <v>932</v>
      </c>
      <c r="F212" s="55" t="s">
        <v>21</v>
      </c>
      <c r="G212" s="56" t="s">
        <v>11</v>
      </c>
      <c r="H212" s="159">
        <v>5416.2</v>
      </c>
      <c r="I212" s="36">
        <v>42355</v>
      </c>
      <c r="J212" s="54" t="s">
        <v>820</v>
      </c>
    </row>
    <row r="213" spans="1:10" ht="30" hidden="1" customHeight="1" x14ac:dyDescent="0.25">
      <c r="A213" s="64"/>
      <c r="B213" s="93"/>
      <c r="C213" s="54"/>
      <c r="D213" s="54" t="s">
        <v>491</v>
      </c>
      <c r="E213" s="54" t="s">
        <v>932</v>
      </c>
      <c r="F213" s="55" t="s">
        <v>21</v>
      </c>
      <c r="G213" s="56" t="s">
        <v>11</v>
      </c>
      <c r="H213" s="159">
        <v>5416.2</v>
      </c>
      <c r="I213" s="36">
        <v>42355</v>
      </c>
      <c r="J213" s="54" t="s">
        <v>820</v>
      </c>
    </row>
    <row r="214" spans="1:10" ht="30" hidden="1" customHeight="1" x14ac:dyDescent="0.25">
      <c r="A214" s="64"/>
      <c r="B214" s="93"/>
      <c r="C214" s="54"/>
      <c r="D214" s="54" t="s">
        <v>491</v>
      </c>
      <c r="E214" s="54" t="s">
        <v>932</v>
      </c>
      <c r="F214" s="55" t="s">
        <v>21</v>
      </c>
      <c r="G214" s="56" t="s">
        <v>11</v>
      </c>
      <c r="H214" s="159">
        <v>5416.2</v>
      </c>
      <c r="I214" s="36">
        <v>42355</v>
      </c>
      <c r="J214" s="54" t="s">
        <v>820</v>
      </c>
    </row>
    <row r="215" spans="1:10" ht="30" hidden="1" customHeight="1" x14ac:dyDescent="0.25">
      <c r="A215" s="64"/>
      <c r="B215" s="93"/>
      <c r="C215" s="54"/>
      <c r="D215" s="54" t="s">
        <v>491</v>
      </c>
      <c r="E215" s="54" t="s">
        <v>932</v>
      </c>
      <c r="F215" s="55" t="s">
        <v>21</v>
      </c>
      <c r="G215" s="56" t="s">
        <v>11</v>
      </c>
      <c r="H215" s="159">
        <v>5416.2</v>
      </c>
      <c r="I215" s="36">
        <v>42355</v>
      </c>
      <c r="J215" s="54" t="s">
        <v>820</v>
      </c>
    </row>
    <row r="216" spans="1:10" ht="30" hidden="1" customHeight="1" x14ac:dyDescent="0.25">
      <c r="A216" s="64"/>
      <c r="B216" s="93"/>
      <c r="C216" s="54"/>
      <c r="D216" s="54" t="s">
        <v>491</v>
      </c>
      <c r="E216" s="54" t="s">
        <v>932</v>
      </c>
      <c r="F216" s="55" t="s">
        <v>21</v>
      </c>
      <c r="G216" s="56" t="s">
        <v>11</v>
      </c>
      <c r="H216" s="159">
        <v>5416.2</v>
      </c>
      <c r="I216" s="36">
        <v>42355</v>
      </c>
      <c r="J216" s="54" t="s">
        <v>820</v>
      </c>
    </row>
    <row r="217" spans="1:10" ht="30" hidden="1" customHeight="1" x14ac:dyDescent="0.25">
      <c r="A217" s="64"/>
      <c r="B217" s="93"/>
      <c r="C217" s="54"/>
      <c r="D217" s="54" t="s">
        <v>491</v>
      </c>
      <c r="E217" s="54" t="s">
        <v>932</v>
      </c>
      <c r="F217" s="55" t="s">
        <v>21</v>
      </c>
      <c r="G217" s="56" t="s">
        <v>11</v>
      </c>
      <c r="H217" s="159">
        <v>5416.2</v>
      </c>
      <c r="I217" s="36">
        <v>42355</v>
      </c>
      <c r="J217" s="54" t="s">
        <v>820</v>
      </c>
    </row>
    <row r="218" spans="1:10" ht="30" hidden="1" customHeight="1" x14ac:dyDescent="0.25">
      <c r="A218" s="64"/>
      <c r="B218" s="93"/>
      <c r="C218" s="54"/>
      <c r="D218" s="54" t="s">
        <v>491</v>
      </c>
      <c r="E218" s="54" t="s">
        <v>932</v>
      </c>
      <c r="F218" s="55" t="s">
        <v>21</v>
      </c>
      <c r="G218" s="56" t="s">
        <v>11</v>
      </c>
      <c r="H218" s="159">
        <v>5416.2</v>
      </c>
      <c r="I218" s="36">
        <v>42355</v>
      </c>
      <c r="J218" s="54" t="s">
        <v>820</v>
      </c>
    </row>
    <row r="219" spans="1:10" ht="30" hidden="1" customHeight="1" x14ac:dyDescent="0.25">
      <c r="A219" s="64"/>
      <c r="B219" s="93"/>
      <c r="C219" s="54"/>
      <c r="D219" s="54" t="s">
        <v>491</v>
      </c>
      <c r="E219" s="54" t="s">
        <v>932</v>
      </c>
      <c r="F219" s="55" t="s">
        <v>21</v>
      </c>
      <c r="G219" s="56" t="s">
        <v>11</v>
      </c>
      <c r="H219" s="159">
        <v>5416.2</v>
      </c>
      <c r="I219" s="36">
        <v>42355</v>
      </c>
      <c r="J219" s="54" t="s">
        <v>820</v>
      </c>
    </row>
    <row r="220" spans="1:10" ht="30" hidden="1" customHeight="1" x14ac:dyDescent="0.25">
      <c r="A220" s="64"/>
      <c r="B220" s="93"/>
      <c r="C220" s="54"/>
      <c r="D220" s="54" t="s">
        <v>491</v>
      </c>
      <c r="E220" s="54" t="s">
        <v>932</v>
      </c>
      <c r="F220" s="55" t="s">
        <v>21</v>
      </c>
      <c r="G220" s="56" t="s">
        <v>11</v>
      </c>
      <c r="H220" s="159">
        <v>5416.2</v>
      </c>
      <c r="I220" s="36">
        <v>42355</v>
      </c>
      <c r="J220" s="54" t="s">
        <v>820</v>
      </c>
    </row>
    <row r="221" spans="1:10" ht="30" hidden="1" customHeight="1" x14ac:dyDescent="0.25">
      <c r="A221" s="64"/>
      <c r="B221" s="93"/>
      <c r="C221" s="54"/>
      <c r="D221" s="54" t="s">
        <v>491</v>
      </c>
      <c r="E221" s="54" t="s">
        <v>932</v>
      </c>
      <c r="F221" s="55" t="s">
        <v>21</v>
      </c>
      <c r="G221" s="56" t="s">
        <v>11</v>
      </c>
      <c r="H221" s="159">
        <v>5416.2</v>
      </c>
      <c r="I221" s="36">
        <v>42355</v>
      </c>
      <c r="J221" s="54" t="s">
        <v>820</v>
      </c>
    </row>
    <row r="222" spans="1:10" ht="30" hidden="1" customHeight="1" x14ac:dyDescent="0.25">
      <c r="A222" s="64"/>
      <c r="B222" s="93"/>
      <c r="C222" s="54"/>
      <c r="D222" s="54" t="s">
        <v>491</v>
      </c>
      <c r="E222" s="54" t="s">
        <v>932</v>
      </c>
      <c r="F222" s="55" t="s">
        <v>21</v>
      </c>
      <c r="G222" s="56" t="s">
        <v>11</v>
      </c>
      <c r="H222" s="159">
        <v>5416.2</v>
      </c>
      <c r="I222" s="36">
        <v>42355</v>
      </c>
      <c r="J222" s="54" t="s">
        <v>820</v>
      </c>
    </row>
    <row r="223" spans="1:10" ht="30" hidden="1" customHeight="1" x14ac:dyDescent="0.25">
      <c r="A223" s="64"/>
      <c r="B223" s="93"/>
      <c r="C223" s="54"/>
      <c r="D223" s="54" t="s">
        <v>491</v>
      </c>
      <c r="E223" s="54" t="s">
        <v>932</v>
      </c>
      <c r="F223" s="55" t="s">
        <v>21</v>
      </c>
      <c r="G223" s="56" t="s">
        <v>11</v>
      </c>
      <c r="H223" s="159">
        <v>5416.2</v>
      </c>
      <c r="I223" s="36">
        <v>42355</v>
      </c>
      <c r="J223" s="54" t="s">
        <v>820</v>
      </c>
    </row>
    <row r="224" spans="1:10" ht="30" hidden="1" customHeight="1" x14ac:dyDescent="0.25">
      <c r="A224" s="64"/>
      <c r="B224" s="93"/>
      <c r="C224" s="54"/>
      <c r="D224" s="54" t="s">
        <v>491</v>
      </c>
      <c r="E224" s="54" t="s">
        <v>932</v>
      </c>
      <c r="F224" s="55" t="s">
        <v>21</v>
      </c>
      <c r="G224" s="56" t="s">
        <v>11</v>
      </c>
      <c r="H224" s="159">
        <v>5416.2</v>
      </c>
      <c r="I224" s="36">
        <v>42355</v>
      </c>
      <c r="J224" s="54" t="s">
        <v>820</v>
      </c>
    </row>
    <row r="225" spans="1:10" ht="30" hidden="1" customHeight="1" x14ac:dyDescent="0.25">
      <c r="A225" s="64"/>
      <c r="B225" s="93"/>
      <c r="C225" s="54"/>
      <c r="D225" s="54" t="s">
        <v>491</v>
      </c>
      <c r="E225" s="54" t="s">
        <v>932</v>
      </c>
      <c r="F225" s="55" t="s">
        <v>21</v>
      </c>
      <c r="G225" s="56" t="s">
        <v>11</v>
      </c>
      <c r="H225" s="159">
        <v>5416.2</v>
      </c>
      <c r="I225" s="36">
        <v>42355</v>
      </c>
      <c r="J225" s="54" t="s">
        <v>820</v>
      </c>
    </row>
    <row r="226" spans="1:10" ht="30" hidden="1" customHeight="1" x14ac:dyDescent="0.25">
      <c r="A226" s="64"/>
      <c r="B226" s="93"/>
      <c r="C226" s="54"/>
      <c r="D226" s="54" t="s">
        <v>491</v>
      </c>
      <c r="E226" s="54" t="s">
        <v>932</v>
      </c>
      <c r="F226" s="55" t="s">
        <v>21</v>
      </c>
      <c r="G226" s="56" t="s">
        <v>11</v>
      </c>
      <c r="H226" s="159">
        <v>5416.2</v>
      </c>
      <c r="I226" s="36">
        <v>42355</v>
      </c>
      <c r="J226" s="54" t="s">
        <v>820</v>
      </c>
    </row>
    <row r="227" spans="1:10" ht="30" hidden="1" customHeight="1" x14ac:dyDescent="0.25">
      <c r="A227" s="64"/>
      <c r="B227" s="93"/>
      <c r="C227" s="54"/>
      <c r="D227" s="54" t="s">
        <v>491</v>
      </c>
      <c r="E227" s="54" t="s">
        <v>932</v>
      </c>
      <c r="F227" s="55" t="s">
        <v>21</v>
      </c>
      <c r="G227" s="56" t="s">
        <v>11</v>
      </c>
      <c r="H227" s="159">
        <v>5416.2</v>
      </c>
      <c r="I227" s="36">
        <v>42355</v>
      </c>
      <c r="J227" s="54" t="s">
        <v>820</v>
      </c>
    </row>
    <row r="228" spans="1:10" ht="30" hidden="1" customHeight="1" x14ac:dyDescent="0.25">
      <c r="A228" s="64"/>
      <c r="B228" s="93"/>
      <c r="C228" s="54"/>
      <c r="D228" s="54" t="s">
        <v>491</v>
      </c>
      <c r="E228" s="54" t="s">
        <v>932</v>
      </c>
      <c r="F228" s="55" t="s">
        <v>21</v>
      </c>
      <c r="G228" s="56" t="s">
        <v>11</v>
      </c>
      <c r="H228" s="159">
        <v>5416.2</v>
      </c>
      <c r="I228" s="36">
        <v>42355</v>
      </c>
      <c r="J228" s="54" t="s">
        <v>820</v>
      </c>
    </row>
    <row r="229" spans="1:10" ht="30" hidden="1" customHeight="1" x14ac:dyDescent="0.25">
      <c r="A229" s="64"/>
      <c r="B229" s="93"/>
      <c r="C229" s="54"/>
      <c r="D229" s="54" t="s">
        <v>491</v>
      </c>
      <c r="E229" s="54" t="s">
        <v>932</v>
      </c>
      <c r="F229" s="55" t="s">
        <v>21</v>
      </c>
      <c r="G229" s="56" t="s">
        <v>11</v>
      </c>
      <c r="H229" s="159">
        <v>5416.2</v>
      </c>
      <c r="I229" s="36">
        <v>42355</v>
      </c>
      <c r="J229" s="54" t="s">
        <v>820</v>
      </c>
    </row>
    <row r="230" spans="1:10" ht="30" hidden="1" customHeight="1" x14ac:dyDescent="0.25">
      <c r="A230" s="64"/>
      <c r="B230" s="93"/>
      <c r="C230" s="54"/>
      <c r="D230" s="54" t="s">
        <v>491</v>
      </c>
      <c r="E230" s="54" t="s">
        <v>932</v>
      </c>
      <c r="F230" s="55" t="s">
        <v>21</v>
      </c>
      <c r="G230" s="56" t="s">
        <v>11</v>
      </c>
      <c r="H230" s="159">
        <v>5416.2</v>
      </c>
      <c r="I230" s="36">
        <v>42355</v>
      </c>
      <c r="J230" s="54" t="s">
        <v>820</v>
      </c>
    </row>
    <row r="231" spans="1:10" ht="30" hidden="1" customHeight="1" x14ac:dyDescent="0.25">
      <c r="A231" s="64"/>
      <c r="B231" s="93"/>
      <c r="C231" s="54"/>
      <c r="D231" s="54" t="s">
        <v>491</v>
      </c>
      <c r="E231" s="54" t="s">
        <v>932</v>
      </c>
      <c r="F231" s="55" t="s">
        <v>21</v>
      </c>
      <c r="G231" s="56" t="s">
        <v>11</v>
      </c>
      <c r="H231" s="159">
        <v>5416.2</v>
      </c>
      <c r="I231" s="36">
        <v>42355</v>
      </c>
      <c r="J231" s="54" t="s">
        <v>820</v>
      </c>
    </row>
    <row r="232" spans="1:10" ht="30" hidden="1" customHeight="1" x14ac:dyDescent="0.25">
      <c r="A232" s="64"/>
      <c r="B232" s="93"/>
      <c r="C232" s="54"/>
      <c r="D232" s="54" t="s">
        <v>491</v>
      </c>
      <c r="E232" s="54" t="s">
        <v>932</v>
      </c>
      <c r="F232" s="55" t="s">
        <v>21</v>
      </c>
      <c r="G232" s="56" t="s">
        <v>11</v>
      </c>
      <c r="H232" s="159">
        <v>5416.2</v>
      </c>
      <c r="I232" s="36">
        <v>42355</v>
      </c>
      <c r="J232" s="54" t="s">
        <v>820</v>
      </c>
    </row>
    <row r="233" spans="1:10" ht="30" hidden="1" customHeight="1" x14ac:dyDescent="0.25">
      <c r="A233" s="64"/>
      <c r="B233" s="93"/>
      <c r="C233" s="54"/>
      <c r="D233" s="54" t="s">
        <v>491</v>
      </c>
      <c r="E233" s="54" t="s">
        <v>932</v>
      </c>
      <c r="F233" s="55" t="s">
        <v>21</v>
      </c>
      <c r="G233" s="56" t="s">
        <v>11</v>
      </c>
      <c r="H233" s="159">
        <v>5416.2</v>
      </c>
      <c r="I233" s="36">
        <v>42355</v>
      </c>
      <c r="J233" s="54" t="s">
        <v>820</v>
      </c>
    </row>
    <row r="234" spans="1:10" ht="30" hidden="1" customHeight="1" x14ac:dyDescent="0.25">
      <c r="A234" s="64"/>
      <c r="B234" s="93"/>
      <c r="C234" s="54"/>
      <c r="D234" s="54" t="s">
        <v>491</v>
      </c>
      <c r="E234" s="54" t="s">
        <v>932</v>
      </c>
      <c r="F234" s="55" t="s">
        <v>21</v>
      </c>
      <c r="G234" s="56" t="s">
        <v>11</v>
      </c>
      <c r="H234" s="159">
        <v>5416.2</v>
      </c>
      <c r="I234" s="36">
        <v>42355</v>
      </c>
      <c r="J234" s="54" t="s">
        <v>820</v>
      </c>
    </row>
    <row r="235" spans="1:10" ht="30" hidden="1" customHeight="1" x14ac:dyDescent="0.25">
      <c r="A235" s="64"/>
      <c r="B235" s="93"/>
      <c r="C235" s="54"/>
      <c r="D235" s="54" t="s">
        <v>491</v>
      </c>
      <c r="E235" s="54" t="s">
        <v>932</v>
      </c>
      <c r="F235" s="55" t="s">
        <v>21</v>
      </c>
      <c r="G235" s="56" t="s">
        <v>11</v>
      </c>
      <c r="H235" s="159">
        <v>5416.2</v>
      </c>
      <c r="I235" s="36">
        <v>42355</v>
      </c>
      <c r="J235" s="54" t="s">
        <v>820</v>
      </c>
    </row>
    <row r="236" spans="1:10" ht="30" hidden="1" customHeight="1" x14ac:dyDescent="0.25">
      <c r="A236" s="64"/>
      <c r="B236" s="93"/>
      <c r="C236" s="54"/>
      <c r="D236" s="54" t="s">
        <v>491</v>
      </c>
      <c r="E236" s="54" t="s">
        <v>932</v>
      </c>
      <c r="F236" s="55" t="s">
        <v>21</v>
      </c>
      <c r="G236" s="56" t="s">
        <v>11</v>
      </c>
      <c r="H236" s="159">
        <v>5416.2</v>
      </c>
      <c r="I236" s="36">
        <v>42355</v>
      </c>
      <c r="J236" s="54" t="s">
        <v>820</v>
      </c>
    </row>
    <row r="237" spans="1:10" ht="30" hidden="1" customHeight="1" x14ac:dyDescent="0.25">
      <c r="A237" s="64"/>
      <c r="B237" s="93"/>
      <c r="C237" s="54"/>
      <c r="D237" s="54" t="s">
        <v>491</v>
      </c>
      <c r="E237" s="54" t="s">
        <v>932</v>
      </c>
      <c r="F237" s="55" t="s">
        <v>21</v>
      </c>
      <c r="G237" s="56" t="s">
        <v>11</v>
      </c>
      <c r="H237" s="159">
        <v>5416.2</v>
      </c>
      <c r="I237" s="36">
        <v>42355</v>
      </c>
      <c r="J237" s="54" t="s">
        <v>820</v>
      </c>
    </row>
    <row r="238" spans="1:10" ht="30" hidden="1" customHeight="1" x14ac:dyDescent="0.25">
      <c r="A238" s="64"/>
      <c r="B238" s="93"/>
      <c r="C238" s="54"/>
      <c r="D238" s="54" t="s">
        <v>491</v>
      </c>
      <c r="E238" s="54" t="s">
        <v>932</v>
      </c>
      <c r="F238" s="55" t="s">
        <v>21</v>
      </c>
      <c r="G238" s="56" t="s">
        <v>11</v>
      </c>
      <c r="H238" s="159">
        <v>5416.2</v>
      </c>
      <c r="I238" s="36">
        <v>42355</v>
      </c>
      <c r="J238" s="54" t="s">
        <v>820</v>
      </c>
    </row>
    <row r="239" spans="1:10" ht="30" hidden="1" customHeight="1" x14ac:dyDescent="0.25">
      <c r="A239" s="64"/>
      <c r="B239" s="93"/>
      <c r="C239" s="54"/>
      <c r="D239" s="54" t="s">
        <v>491</v>
      </c>
      <c r="E239" s="54" t="s">
        <v>932</v>
      </c>
      <c r="F239" s="55" t="s">
        <v>21</v>
      </c>
      <c r="G239" s="56" t="s">
        <v>11</v>
      </c>
      <c r="H239" s="159">
        <v>5416.2</v>
      </c>
      <c r="I239" s="36">
        <v>42355</v>
      </c>
      <c r="J239" s="54" t="s">
        <v>820</v>
      </c>
    </row>
    <row r="240" spans="1:10" ht="30" hidden="1" customHeight="1" x14ac:dyDescent="0.25">
      <c r="A240" s="64"/>
      <c r="B240" s="93"/>
      <c r="C240" s="54"/>
      <c r="D240" s="54" t="s">
        <v>491</v>
      </c>
      <c r="E240" s="54" t="s">
        <v>932</v>
      </c>
      <c r="F240" s="55" t="s">
        <v>21</v>
      </c>
      <c r="G240" s="56" t="s">
        <v>11</v>
      </c>
      <c r="H240" s="159">
        <v>5416.2</v>
      </c>
      <c r="I240" s="36">
        <v>42355</v>
      </c>
      <c r="J240" s="54" t="s">
        <v>820</v>
      </c>
    </row>
    <row r="241" spans="1:10" ht="30" hidden="1" customHeight="1" x14ac:dyDescent="0.25">
      <c r="A241" s="64"/>
      <c r="B241" s="93"/>
      <c r="C241" s="54"/>
      <c r="D241" s="54" t="s">
        <v>491</v>
      </c>
      <c r="E241" s="54" t="s">
        <v>932</v>
      </c>
      <c r="F241" s="55" t="s">
        <v>21</v>
      </c>
      <c r="G241" s="56" t="s">
        <v>11</v>
      </c>
      <c r="H241" s="159">
        <v>5416.2</v>
      </c>
      <c r="I241" s="36">
        <v>42355</v>
      </c>
      <c r="J241" s="54" t="s">
        <v>820</v>
      </c>
    </row>
    <row r="242" spans="1:10" ht="30" hidden="1" customHeight="1" x14ac:dyDescent="0.25">
      <c r="A242" s="64"/>
      <c r="B242" s="93"/>
      <c r="C242" s="54"/>
      <c r="D242" s="54" t="s">
        <v>491</v>
      </c>
      <c r="E242" s="54" t="s">
        <v>932</v>
      </c>
      <c r="F242" s="55" t="s">
        <v>21</v>
      </c>
      <c r="G242" s="56" t="s">
        <v>11</v>
      </c>
      <c r="H242" s="159">
        <v>5416.2</v>
      </c>
      <c r="I242" s="36">
        <v>42355</v>
      </c>
      <c r="J242" s="54" t="s">
        <v>820</v>
      </c>
    </row>
    <row r="243" spans="1:10" ht="30" hidden="1" customHeight="1" x14ac:dyDescent="0.25">
      <c r="A243" s="64"/>
      <c r="B243" s="93"/>
      <c r="C243" s="54"/>
      <c r="D243" s="54" t="s">
        <v>491</v>
      </c>
      <c r="E243" s="54" t="s">
        <v>932</v>
      </c>
      <c r="F243" s="55" t="s">
        <v>21</v>
      </c>
      <c r="G243" s="56" t="s">
        <v>11</v>
      </c>
      <c r="H243" s="159">
        <v>5416.2</v>
      </c>
      <c r="I243" s="36">
        <v>42355</v>
      </c>
      <c r="J243" s="54" t="s">
        <v>820</v>
      </c>
    </row>
    <row r="244" spans="1:10" ht="30" hidden="1" customHeight="1" x14ac:dyDescent="0.25">
      <c r="A244" s="64"/>
      <c r="B244" s="93"/>
      <c r="C244" s="54"/>
      <c r="D244" s="54" t="s">
        <v>491</v>
      </c>
      <c r="E244" s="54" t="s">
        <v>932</v>
      </c>
      <c r="F244" s="55" t="s">
        <v>21</v>
      </c>
      <c r="G244" s="56" t="s">
        <v>11</v>
      </c>
      <c r="H244" s="159">
        <v>5416.2</v>
      </c>
      <c r="I244" s="36">
        <v>42355</v>
      </c>
      <c r="J244" s="54" t="s">
        <v>820</v>
      </c>
    </row>
    <row r="245" spans="1:10" ht="30" hidden="1" customHeight="1" x14ac:dyDescent="0.25">
      <c r="A245" s="64"/>
      <c r="B245" s="93"/>
      <c r="C245" s="54"/>
      <c r="D245" s="54" t="s">
        <v>491</v>
      </c>
      <c r="E245" s="54" t="s">
        <v>932</v>
      </c>
      <c r="F245" s="55" t="s">
        <v>21</v>
      </c>
      <c r="G245" s="56" t="s">
        <v>11</v>
      </c>
      <c r="H245" s="159">
        <v>5416.2</v>
      </c>
      <c r="I245" s="36">
        <v>42355</v>
      </c>
      <c r="J245" s="54" t="s">
        <v>820</v>
      </c>
    </row>
    <row r="246" spans="1:10" ht="30" hidden="1" customHeight="1" x14ac:dyDescent="0.25">
      <c r="A246" s="64"/>
      <c r="B246" s="93"/>
      <c r="C246" s="54"/>
      <c r="D246" s="54" t="s">
        <v>491</v>
      </c>
      <c r="E246" s="54" t="s">
        <v>932</v>
      </c>
      <c r="F246" s="55" t="s">
        <v>21</v>
      </c>
      <c r="G246" s="56" t="s">
        <v>11</v>
      </c>
      <c r="H246" s="159">
        <v>5416.2</v>
      </c>
      <c r="I246" s="36">
        <v>42355</v>
      </c>
      <c r="J246" s="54" t="s">
        <v>820</v>
      </c>
    </row>
    <row r="247" spans="1:10" ht="30" hidden="1" customHeight="1" x14ac:dyDescent="0.25">
      <c r="A247" s="64"/>
      <c r="B247" s="93"/>
      <c r="C247" s="54"/>
      <c r="D247" s="54" t="s">
        <v>491</v>
      </c>
      <c r="E247" s="54" t="s">
        <v>932</v>
      </c>
      <c r="F247" s="55" t="s">
        <v>21</v>
      </c>
      <c r="G247" s="56" t="s">
        <v>11</v>
      </c>
      <c r="H247" s="159">
        <v>5416.2</v>
      </c>
      <c r="I247" s="36">
        <v>42355</v>
      </c>
      <c r="J247" s="54" t="s">
        <v>820</v>
      </c>
    </row>
    <row r="248" spans="1:10" ht="30" hidden="1" customHeight="1" x14ac:dyDescent="0.25">
      <c r="A248" s="64"/>
      <c r="B248" s="93"/>
      <c r="C248" s="54"/>
      <c r="D248" s="54" t="s">
        <v>491</v>
      </c>
      <c r="E248" s="54" t="s">
        <v>932</v>
      </c>
      <c r="F248" s="55" t="s">
        <v>21</v>
      </c>
      <c r="G248" s="56" t="s">
        <v>11</v>
      </c>
      <c r="H248" s="159">
        <v>5416.2</v>
      </c>
      <c r="I248" s="36">
        <v>42355</v>
      </c>
      <c r="J248" s="54" t="s">
        <v>820</v>
      </c>
    </row>
    <row r="249" spans="1:10" ht="30" hidden="1" customHeight="1" x14ac:dyDescent="0.25">
      <c r="A249" s="64"/>
      <c r="B249" s="93"/>
      <c r="C249" s="54"/>
      <c r="D249" s="54" t="s">
        <v>491</v>
      </c>
      <c r="E249" s="54" t="s">
        <v>932</v>
      </c>
      <c r="F249" s="55" t="s">
        <v>21</v>
      </c>
      <c r="G249" s="56" t="s">
        <v>11</v>
      </c>
      <c r="H249" s="159">
        <v>5416.2</v>
      </c>
      <c r="I249" s="36">
        <v>42355</v>
      </c>
      <c r="J249" s="54" t="s">
        <v>820</v>
      </c>
    </row>
    <row r="250" spans="1:10" ht="30" hidden="1" customHeight="1" x14ac:dyDescent="0.25">
      <c r="A250" s="64"/>
      <c r="B250" s="93"/>
      <c r="C250" s="54"/>
      <c r="D250" s="54" t="s">
        <v>491</v>
      </c>
      <c r="E250" s="54" t="s">
        <v>932</v>
      </c>
      <c r="F250" s="55" t="s">
        <v>21</v>
      </c>
      <c r="G250" s="56" t="s">
        <v>11</v>
      </c>
      <c r="H250" s="159">
        <v>5416.2</v>
      </c>
      <c r="I250" s="36">
        <v>42355</v>
      </c>
      <c r="J250" s="54" t="s">
        <v>820</v>
      </c>
    </row>
    <row r="251" spans="1:10" ht="30" hidden="1" customHeight="1" x14ac:dyDescent="0.25">
      <c r="A251" s="64"/>
      <c r="B251" s="93"/>
      <c r="C251" s="54"/>
      <c r="D251" s="54" t="s">
        <v>491</v>
      </c>
      <c r="E251" s="54" t="s">
        <v>932</v>
      </c>
      <c r="F251" s="55" t="s">
        <v>21</v>
      </c>
      <c r="G251" s="56" t="s">
        <v>11</v>
      </c>
      <c r="H251" s="159">
        <v>5416.2</v>
      </c>
      <c r="I251" s="36">
        <v>42355</v>
      </c>
      <c r="J251" s="54" t="s">
        <v>820</v>
      </c>
    </row>
    <row r="252" spans="1:10" ht="30" hidden="1" customHeight="1" x14ac:dyDescent="0.25">
      <c r="A252" s="64"/>
      <c r="B252" s="93"/>
      <c r="C252" s="54"/>
      <c r="D252" s="54" t="s">
        <v>491</v>
      </c>
      <c r="E252" s="54" t="s">
        <v>932</v>
      </c>
      <c r="F252" s="55" t="s">
        <v>21</v>
      </c>
      <c r="G252" s="56" t="s">
        <v>11</v>
      </c>
      <c r="H252" s="159">
        <v>5416.2</v>
      </c>
      <c r="I252" s="36">
        <v>42355</v>
      </c>
      <c r="J252" s="54" t="s">
        <v>820</v>
      </c>
    </row>
    <row r="253" spans="1:10" ht="30" hidden="1" customHeight="1" x14ac:dyDescent="0.25">
      <c r="A253" s="64"/>
      <c r="B253" s="93"/>
      <c r="C253" s="54"/>
      <c r="D253" s="54" t="s">
        <v>491</v>
      </c>
      <c r="E253" s="54" t="s">
        <v>932</v>
      </c>
      <c r="F253" s="55" t="s">
        <v>21</v>
      </c>
      <c r="G253" s="56" t="s">
        <v>11</v>
      </c>
      <c r="H253" s="159">
        <v>5416.2</v>
      </c>
      <c r="I253" s="36">
        <v>42355</v>
      </c>
      <c r="J253" s="54" t="s">
        <v>820</v>
      </c>
    </row>
    <row r="254" spans="1:10" ht="30" hidden="1" customHeight="1" x14ac:dyDescent="0.25">
      <c r="A254" s="64"/>
      <c r="B254" s="93"/>
      <c r="C254" s="54"/>
      <c r="D254" s="54" t="s">
        <v>491</v>
      </c>
      <c r="E254" s="54" t="s">
        <v>932</v>
      </c>
      <c r="F254" s="55" t="s">
        <v>21</v>
      </c>
      <c r="G254" s="56" t="s">
        <v>11</v>
      </c>
      <c r="H254" s="159">
        <v>5416.2</v>
      </c>
      <c r="I254" s="36">
        <v>42355</v>
      </c>
      <c r="J254" s="54" t="s">
        <v>820</v>
      </c>
    </row>
    <row r="255" spans="1:10" ht="30" hidden="1" customHeight="1" x14ac:dyDescent="0.25">
      <c r="A255" s="64"/>
      <c r="B255" s="93"/>
      <c r="C255" s="54"/>
      <c r="D255" s="54" t="s">
        <v>491</v>
      </c>
      <c r="E255" s="54" t="s">
        <v>932</v>
      </c>
      <c r="F255" s="55" t="s">
        <v>21</v>
      </c>
      <c r="G255" s="56" t="s">
        <v>11</v>
      </c>
      <c r="H255" s="159">
        <v>5416.2</v>
      </c>
      <c r="I255" s="36">
        <v>42355</v>
      </c>
      <c r="J255" s="54" t="s">
        <v>820</v>
      </c>
    </row>
    <row r="256" spans="1:10" ht="30" hidden="1" customHeight="1" x14ac:dyDescent="0.25">
      <c r="A256" s="64"/>
      <c r="B256" s="93"/>
      <c r="C256" s="54"/>
      <c r="D256" s="54" t="s">
        <v>491</v>
      </c>
      <c r="E256" s="54" t="s">
        <v>932</v>
      </c>
      <c r="F256" s="55" t="s">
        <v>21</v>
      </c>
      <c r="G256" s="56" t="s">
        <v>11</v>
      </c>
      <c r="H256" s="159">
        <v>5416.2</v>
      </c>
      <c r="I256" s="36">
        <v>42355</v>
      </c>
      <c r="J256" s="54" t="s">
        <v>820</v>
      </c>
    </row>
    <row r="257" spans="1:10" ht="30" hidden="1" customHeight="1" x14ac:dyDescent="0.25">
      <c r="A257" s="64"/>
      <c r="B257" s="93"/>
      <c r="C257" s="54"/>
      <c r="D257" s="54" t="s">
        <v>491</v>
      </c>
      <c r="E257" s="54" t="s">
        <v>932</v>
      </c>
      <c r="F257" s="55" t="s">
        <v>21</v>
      </c>
      <c r="G257" s="56" t="s">
        <v>11</v>
      </c>
      <c r="H257" s="159">
        <v>5416.2</v>
      </c>
      <c r="I257" s="36">
        <v>42355</v>
      </c>
      <c r="J257" s="54" t="s">
        <v>820</v>
      </c>
    </row>
    <row r="258" spans="1:10" ht="30" hidden="1" customHeight="1" x14ac:dyDescent="0.25">
      <c r="A258" s="64"/>
      <c r="B258" s="93"/>
      <c r="C258" s="54"/>
      <c r="D258" s="54" t="s">
        <v>491</v>
      </c>
      <c r="E258" s="54" t="s">
        <v>932</v>
      </c>
      <c r="F258" s="55" t="s">
        <v>21</v>
      </c>
      <c r="G258" s="56" t="s">
        <v>11</v>
      </c>
      <c r="H258" s="159">
        <v>5416.2</v>
      </c>
      <c r="I258" s="36">
        <v>42355</v>
      </c>
      <c r="J258" s="54" t="s">
        <v>820</v>
      </c>
    </row>
    <row r="259" spans="1:10" ht="30" hidden="1" customHeight="1" x14ac:dyDescent="0.25">
      <c r="A259" s="64"/>
      <c r="B259" s="93"/>
      <c r="C259" s="54"/>
      <c r="D259" s="54" t="s">
        <v>491</v>
      </c>
      <c r="E259" s="54" t="s">
        <v>932</v>
      </c>
      <c r="F259" s="55" t="s">
        <v>21</v>
      </c>
      <c r="G259" s="56" t="s">
        <v>11</v>
      </c>
      <c r="H259" s="159">
        <v>5416.2</v>
      </c>
      <c r="I259" s="36">
        <v>42355</v>
      </c>
      <c r="J259" s="54" t="s">
        <v>820</v>
      </c>
    </row>
    <row r="260" spans="1:10" ht="30" hidden="1" customHeight="1" x14ac:dyDescent="0.25">
      <c r="A260" s="64"/>
      <c r="B260" s="93"/>
      <c r="C260" s="54"/>
      <c r="D260" s="54" t="s">
        <v>491</v>
      </c>
      <c r="E260" s="54" t="s">
        <v>932</v>
      </c>
      <c r="F260" s="55" t="s">
        <v>21</v>
      </c>
      <c r="G260" s="56" t="s">
        <v>11</v>
      </c>
      <c r="H260" s="159">
        <v>5416.2</v>
      </c>
      <c r="I260" s="36">
        <v>42355</v>
      </c>
      <c r="J260" s="54" t="s">
        <v>820</v>
      </c>
    </row>
    <row r="261" spans="1:10" ht="30" hidden="1" customHeight="1" x14ac:dyDescent="0.25">
      <c r="A261" s="64"/>
      <c r="B261" s="93"/>
      <c r="C261" s="54"/>
      <c r="D261" s="54" t="s">
        <v>491</v>
      </c>
      <c r="E261" s="54" t="s">
        <v>932</v>
      </c>
      <c r="F261" s="55" t="s">
        <v>21</v>
      </c>
      <c r="G261" s="56" t="s">
        <v>11</v>
      </c>
      <c r="H261" s="159">
        <v>5416.2</v>
      </c>
      <c r="I261" s="36">
        <v>42355</v>
      </c>
      <c r="J261" s="54" t="s">
        <v>820</v>
      </c>
    </row>
    <row r="262" spans="1:10" ht="30" hidden="1" customHeight="1" x14ac:dyDescent="0.25">
      <c r="A262" s="64"/>
      <c r="B262" s="93"/>
      <c r="C262" s="54"/>
      <c r="D262" s="54" t="s">
        <v>491</v>
      </c>
      <c r="E262" s="54" t="s">
        <v>932</v>
      </c>
      <c r="F262" s="55" t="s">
        <v>21</v>
      </c>
      <c r="G262" s="56" t="s">
        <v>11</v>
      </c>
      <c r="H262" s="159">
        <v>5416.2</v>
      </c>
      <c r="I262" s="36">
        <v>42355</v>
      </c>
      <c r="J262" s="54" t="s">
        <v>820</v>
      </c>
    </row>
    <row r="263" spans="1:10" ht="30" hidden="1" customHeight="1" x14ac:dyDescent="0.25">
      <c r="A263" s="64"/>
      <c r="B263" s="93"/>
      <c r="C263" s="54"/>
      <c r="D263" s="54" t="s">
        <v>491</v>
      </c>
      <c r="E263" s="54" t="s">
        <v>932</v>
      </c>
      <c r="F263" s="55" t="s">
        <v>21</v>
      </c>
      <c r="G263" s="56" t="s">
        <v>11</v>
      </c>
      <c r="H263" s="159">
        <v>5416.2</v>
      </c>
      <c r="I263" s="36">
        <v>42355</v>
      </c>
      <c r="J263" s="54" t="s">
        <v>820</v>
      </c>
    </row>
    <row r="264" spans="1:10" ht="30" hidden="1" customHeight="1" x14ac:dyDescent="0.25">
      <c r="A264" s="64"/>
      <c r="B264" s="93"/>
      <c r="C264" s="54"/>
      <c r="D264" s="54" t="s">
        <v>491</v>
      </c>
      <c r="E264" s="54" t="s">
        <v>932</v>
      </c>
      <c r="F264" s="55" t="s">
        <v>21</v>
      </c>
      <c r="G264" s="56" t="s">
        <v>11</v>
      </c>
      <c r="H264" s="159">
        <v>5416.2</v>
      </c>
      <c r="I264" s="36">
        <v>42355</v>
      </c>
      <c r="J264" s="54" t="s">
        <v>820</v>
      </c>
    </row>
    <row r="265" spans="1:10" ht="30" hidden="1" customHeight="1" x14ac:dyDescent="0.25">
      <c r="A265" s="64"/>
      <c r="B265" s="93"/>
      <c r="C265" s="54"/>
      <c r="D265" s="54" t="s">
        <v>491</v>
      </c>
      <c r="E265" s="54" t="s">
        <v>932</v>
      </c>
      <c r="F265" s="55" t="s">
        <v>21</v>
      </c>
      <c r="G265" s="56" t="s">
        <v>11</v>
      </c>
      <c r="H265" s="159">
        <v>5416.2</v>
      </c>
      <c r="I265" s="36">
        <v>42355</v>
      </c>
      <c r="J265" s="54" t="s">
        <v>820</v>
      </c>
    </row>
    <row r="266" spans="1:10" ht="30" hidden="1" customHeight="1" x14ac:dyDescent="0.25">
      <c r="A266" s="64"/>
      <c r="B266" s="93"/>
      <c r="C266" s="54"/>
      <c r="D266" s="54" t="s">
        <v>491</v>
      </c>
      <c r="E266" s="54" t="s">
        <v>932</v>
      </c>
      <c r="F266" s="55" t="s">
        <v>21</v>
      </c>
      <c r="G266" s="56" t="s">
        <v>11</v>
      </c>
      <c r="H266" s="159">
        <v>5416.2</v>
      </c>
      <c r="I266" s="36">
        <v>42355</v>
      </c>
      <c r="J266" s="54" t="s">
        <v>820</v>
      </c>
    </row>
    <row r="267" spans="1:10" ht="30" hidden="1" customHeight="1" x14ac:dyDescent="0.25">
      <c r="A267" s="64"/>
      <c r="B267" s="93"/>
      <c r="C267" s="54"/>
      <c r="D267" s="54" t="s">
        <v>491</v>
      </c>
      <c r="E267" s="54" t="s">
        <v>932</v>
      </c>
      <c r="F267" s="55" t="s">
        <v>21</v>
      </c>
      <c r="G267" s="56" t="s">
        <v>11</v>
      </c>
      <c r="H267" s="159">
        <v>5416.2</v>
      </c>
      <c r="I267" s="36">
        <v>42355</v>
      </c>
      <c r="J267" s="54" t="s">
        <v>820</v>
      </c>
    </row>
    <row r="268" spans="1:10" ht="30" hidden="1" customHeight="1" x14ac:dyDescent="0.25">
      <c r="A268" s="64"/>
      <c r="B268" s="93"/>
      <c r="C268" s="54"/>
      <c r="D268" s="54" t="s">
        <v>491</v>
      </c>
      <c r="E268" s="54" t="s">
        <v>932</v>
      </c>
      <c r="F268" s="55" t="s">
        <v>21</v>
      </c>
      <c r="G268" s="56" t="s">
        <v>11</v>
      </c>
      <c r="H268" s="159">
        <v>5416.2</v>
      </c>
      <c r="I268" s="36">
        <v>42355</v>
      </c>
      <c r="J268" s="54" t="s">
        <v>820</v>
      </c>
    </row>
    <row r="269" spans="1:10" ht="30" hidden="1" customHeight="1" x14ac:dyDescent="0.25">
      <c r="A269" s="64"/>
      <c r="B269" s="93"/>
      <c r="C269" s="54"/>
      <c r="D269" s="54" t="s">
        <v>491</v>
      </c>
      <c r="E269" s="54" t="s">
        <v>932</v>
      </c>
      <c r="F269" s="55" t="s">
        <v>21</v>
      </c>
      <c r="G269" s="56" t="s">
        <v>11</v>
      </c>
      <c r="H269" s="159">
        <v>5416.2</v>
      </c>
      <c r="I269" s="36">
        <v>42355</v>
      </c>
      <c r="J269" s="54" t="s">
        <v>820</v>
      </c>
    </row>
    <row r="270" spans="1:10" ht="30" hidden="1" customHeight="1" x14ac:dyDescent="0.25">
      <c r="A270" s="64"/>
      <c r="B270" s="93"/>
      <c r="C270" s="54"/>
      <c r="D270" s="54" t="s">
        <v>491</v>
      </c>
      <c r="E270" s="54" t="s">
        <v>932</v>
      </c>
      <c r="F270" s="55" t="s">
        <v>21</v>
      </c>
      <c r="G270" s="56" t="s">
        <v>11</v>
      </c>
      <c r="H270" s="159">
        <v>5416.2</v>
      </c>
      <c r="I270" s="36">
        <v>42355</v>
      </c>
      <c r="J270" s="54" t="s">
        <v>820</v>
      </c>
    </row>
    <row r="271" spans="1:10" ht="30" hidden="1" customHeight="1" x14ac:dyDescent="0.25">
      <c r="A271" s="64"/>
      <c r="B271" s="93"/>
      <c r="C271" s="54"/>
      <c r="D271" s="54" t="s">
        <v>491</v>
      </c>
      <c r="E271" s="54" t="s">
        <v>932</v>
      </c>
      <c r="F271" s="55" t="s">
        <v>21</v>
      </c>
      <c r="G271" s="56" t="s">
        <v>11</v>
      </c>
      <c r="H271" s="159">
        <v>5416.2</v>
      </c>
      <c r="I271" s="36">
        <v>42355</v>
      </c>
      <c r="J271" s="54" t="s">
        <v>820</v>
      </c>
    </row>
    <row r="272" spans="1:10" ht="30" hidden="1" customHeight="1" x14ac:dyDescent="0.25">
      <c r="A272" s="64"/>
      <c r="B272" s="93"/>
      <c r="C272" s="54"/>
      <c r="D272" s="54" t="s">
        <v>491</v>
      </c>
      <c r="E272" s="54" t="s">
        <v>932</v>
      </c>
      <c r="F272" s="55" t="s">
        <v>21</v>
      </c>
      <c r="G272" s="56" t="s">
        <v>11</v>
      </c>
      <c r="H272" s="159">
        <v>5416.2</v>
      </c>
      <c r="I272" s="36">
        <v>42355</v>
      </c>
      <c r="J272" s="54" t="s">
        <v>820</v>
      </c>
    </row>
    <row r="273" spans="1:10" ht="30" hidden="1" customHeight="1" x14ac:dyDescent="0.25">
      <c r="A273" s="64"/>
      <c r="B273" s="93"/>
      <c r="C273" s="54"/>
      <c r="D273" s="54" t="s">
        <v>491</v>
      </c>
      <c r="E273" s="54" t="s">
        <v>932</v>
      </c>
      <c r="F273" s="55" t="s">
        <v>21</v>
      </c>
      <c r="G273" s="56" t="s">
        <v>11</v>
      </c>
      <c r="H273" s="159">
        <v>5416.2</v>
      </c>
      <c r="I273" s="36">
        <v>42355</v>
      </c>
      <c r="J273" s="54" t="s">
        <v>820</v>
      </c>
    </row>
    <row r="274" spans="1:10" ht="30" hidden="1" customHeight="1" x14ac:dyDescent="0.25">
      <c r="A274" s="64"/>
      <c r="B274" s="93"/>
      <c r="C274" s="54"/>
      <c r="D274" s="54" t="s">
        <v>491</v>
      </c>
      <c r="E274" s="54" t="s">
        <v>932</v>
      </c>
      <c r="F274" s="55" t="s">
        <v>21</v>
      </c>
      <c r="G274" s="56" t="s">
        <v>11</v>
      </c>
      <c r="H274" s="159">
        <v>5416.2</v>
      </c>
      <c r="I274" s="36">
        <v>42355</v>
      </c>
      <c r="J274" s="54" t="s">
        <v>820</v>
      </c>
    </row>
    <row r="275" spans="1:10" ht="30" hidden="1" customHeight="1" x14ac:dyDescent="0.25">
      <c r="A275" s="64"/>
      <c r="B275" s="93"/>
      <c r="C275" s="54"/>
      <c r="D275" s="54" t="s">
        <v>491</v>
      </c>
      <c r="E275" s="54" t="s">
        <v>932</v>
      </c>
      <c r="F275" s="55" t="s">
        <v>21</v>
      </c>
      <c r="G275" s="56" t="s">
        <v>11</v>
      </c>
      <c r="H275" s="159">
        <v>5416.2</v>
      </c>
      <c r="I275" s="36">
        <v>42355</v>
      </c>
      <c r="J275" s="54" t="s">
        <v>820</v>
      </c>
    </row>
    <row r="276" spans="1:10" ht="30" hidden="1" customHeight="1" x14ac:dyDescent="0.25">
      <c r="A276" s="64"/>
      <c r="B276" s="93"/>
      <c r="C276" s="54"/>
      <c r="D276" s="54" t="s">
        <v>491</v>
      </c>
      <c r="E276" s="54" t="s">
        <v>932</v>
      </c>
      <c r="F276" s="55" t="s">
        <v>21</v>
      </c>
      <c r="G276" s="56" t="s">
        <v>11</v>
      </c>
      <c r="H276" s="159">
        <v>5416.2</v>
      </c>
      <c r="I276" s="36">
        <v>42355</v>
      </c>
      <c r="J276" s="54" t="s">
        <v>820</v>
      </c>
    </row>
    <row r="277" spans="1:10" ht="30" hidden="1" customHeight="1" x14ac:dyDescent="0.25">
      <c r="A277" s="64"/>
      <c r="B277" s="93"/>
      <c r="C277" s="54"/>
      <c r="D277" s="54" t="s">
        <v>491</v>
      </c>
      <c r="E277" s="54" t="s">
        <v>932</v>
      </c>
      <c r="F277" s="55" t="s">
        <v>21</v>
      </c>
      <c r="G277" s="56" t="s">
        <v>11</v>
      </c>
      <c r="H277" s="159">
        <v>5416.2</v>
      </c>
      <c r="I277" s="36">
        <v>42355</v>
      </c>
      <c r="J277" s="54" t="s">
        <v>820</v>
      </c>
    </row>
    <row r="278" spans="1:10" ht="30" hidden="1" customHeight="1" x14ac:dyDescent="0.25">
      <c r="A278" s="64"/>
      <c r="B278" s="93"/>
      <c r="C278" s="54"/>
      <c r="D278" s="54" t="s">
        <v>491</v>
      </c>
      <c r="E278" s="54" t="s">
        <v>932</v>
      </c>
      <c r="F278" s="55" t="s">
        <v>21</v>
      </c>
      <c r="G278" s="56" t="s">
        <v>11</v>
      </c>
      <c r="H278" s="159">
        <v>5416.2</v>
      </c>
      <c r="I278" s="36">
        <v>42355</v>
      </c>
      <c r="J278" s="54" t="s">
        <v>820</v>
      </c>
    </row>
    <row r="279" spans="1:10" ht="30" hidden="1" customHeight="1" x14ac:dyDescent="0.25">
      <c r="A279" s="64"/>
      <c r="B279" s="93"/>
      <c r="C279" s="54"/>
      <c r="D279" s="54" t="s">
        <v>491</v>
      </c>
      <c r="E279" s="54" t="s">
        <v>932</v>
      </c>
      <c r="F279" s="55" t="s">
        <v>21</v>
      </c>
      <c r="G279" s="56" t="s">
        <v>11</v>
      </c>
      <c r="H279" s="159">
        <v>5416.2</v>
      </c>
      <c r="I279" s="36">
        <v>42355</v>
      </c>
      <c r="J279" s="54" t="s">
        <v>820</v>
      </c>
    </row>
    <row r="280" spans="1:10" ht="30" hidden="1" customHeight="1" x14ac:dyDescent="0.25">
      <c r="A280" s="64"/>
      <c r="B280" s="93"/>
      <c r="C280" s="54"/>
      <c r="D280" s="54" t="s">
        <v>491</v>
      </c>
      <c r="E280" s="54" t="s">
        <v>932</v>
      </c>
      <c r="F280" s="55" t="s">
        <v>21</v>
      </c>
      <c r="G280" s="56" t="s">
        <v>11</v>
      </c>
      <c r="H280" s="159">
        <v>5416.2</v>
      </c>
      <c r="I280" s="36">
        <v>42355</v>
      </c>
      <c r="J280" s="54" t="s">
        <v>820</v>
      </c>
    </row>
    <row r="281" spans="1:10" ht="30" hidden="1" customHeight="1" x14ac:dyDescent="0.25">
      <c r="A281" s="64"/>
      <c r="B281" s="93"/>
      <c r="C281" s="54"/>
      <c r="D281" s="54" t="s">
        <v>491</v>
      </c>
      <c r="E281" s="54" t="s">
        <v>932</v>
      </c>
      <c r="F281" s="55" t="s">
        <v>21</v>
      </c>
      <c r="G281" s="56" t="s">
        <v>11</v>
      </c>
      <c r="H281" s="159">
        <v>5416.2</v>
      </c>
      <c r="I281" s="36">
        <v>42355</v>
      </c>
      <c r="J281" s="54" t="s">
        <v>820</v>
      </c>
    </row>
    <row r="282" spans="1:10" ht="30" hidden="1" customHeight="1" x14ac:dyDescent="0.25">
      <c r="A282" s="64"/>
      <c r="B282" s="93"/>
      <c r="C282" s="54"/>
      <c r="D282" s="54" t="s">
        <v>491</v>
      </c>
      <c r="E282" s="54" t="s">
        <v>932</v>
      </c>
      <c r="F282" s="55" t="s">
        <v>21</v>
      </c>
      <c r="G282" s="56" t="s">
        <v>11</v>
      </c>
      <c r="H282" s="159">
        <v>5416.2</v>
      </c>
      <c r="I282" s="36">
        <v>42355</v>
      </c>
      <c r="J282" s="54" t="s">
        <v>820</v>
      </c>
    </row>
    <row r="283" spans="1:10" ht="30" hidden="1" customHeight="1" x14ac:dyDescent="0.25">
      <c r="A283" s="64"/>
      <c r="B283" s="93"/>
      <c r="C283" s="54"/>
      <c r="D283" s="54" t="s">
        <v>491</v>
      </c>
      <c r="E283" s="54" t="s">
        <v>932</v>
      </c>
      <c r="F283" s="55" t="s">
        <v>21</v>
      </c>
      <c r="G283" s="56" t="s">
        <v>11</v>
      </c>
      <c r="H283" s="159">
        <v>5416.2</v>
      </c>
      <c r="I283" s="36">
        <v>42355</v>
      </c>
      <c r="J283" s="54" t="s">
        <v>820</v>
      </c>
    </row>
    <row r="284" spans="1:10" ht="30" hidden="1" customHeight="1" x14ac:dyDescent="0.25">
      <c r="A284" s="64"/>
      <c r="B284" s="93"/>
      <c r="C284" s="54"/>
      <c r="D284" s="54" t="s">
        <v>491</v>
      </c>
      <c r="E284" s="54" t="s">
        <v>932</v>
      </c>
      <c r="F284" s="55" t="s">
        <v>21</v>
      </c>
      <c r="G284" s="56" t="s">
        <v>11</v>
      </c>
      <c r="H284" s="159">
        <v>5416.2</v>
      </c>
      <c r="I284" s="36">
        <v>42355</v>
      </c>
      <c r="J284" s="54" t="s">
        <v>820</v>
      </c>
    </row>
    <row r="285" spans="1:10" ht="30" hidden="1" customHeight="1" x14ac:dyDescent="0.25">
      <c r="A285" s="64"/>
      <c r="B285" s="93"/>
      <c r="C285" s="54"/>
      <c r="D285" s="54" t="s">
        <v>491</v>
      </c>
      <c r="E285" s="54" t="s">
        <v>932</v>
      </c>
      <c r="F285" s="55" t="s">
        <v>21</v>
      </c>
      <c r="G285" s="56" t="s">
        <v>11</v>
      </c>
      <c r="H285" s="159">
        <v>5416.2</v>
      </c>
      <c r="I285" s="36">
        <v>42355</v>
      </c>
      <c r="J285" s="54" t="s">
        <v>820</v>
      </c>
    </row>
    <row r="286" spans="1:10" ht="30" hidden="1" customHeight="1" x14ac:dyDescent="0.25">
      <c r="A286" s="64"/>
      <c r="B286" s="93"/>
      <c r="C286" s="54"/>
      <c r="D286" s="54" t="s">
        <v>491</v>
      </c>
      <c r="E286" s="54" t="s">
        <v>932</v>
      </c>
      <c r="F286" s="55" t="s">
        <v>21</v>
      </c>
      <c r="G286" s="56" t="s">
        <v>11</v>
      </c>
      <c r="H286" s="159">
        <v>5416.2</v>
      </c>
      <c r="I286" s="36">
        <v>42355</v>
      </c>
      <c r="J286" s="54" t="s">
        <v>820</v>
      </c>
    </row>
    <row r="287" spans="1:10" ht="30" hidden="1" customHeight="1" x14ac:dyDescent="0.25">
      <c r="A287" s="64"/>
      <c r="B287" s="93"/>
      <c r="C287" s="54"/>
      <c r="D287" s="54" t="s">
        <v>491</v>
      </c>
      <c r="E287" s="54" t="s">
        <v>932</v>
      </c>
      <c r="F287" s="55" t="s">
        <v>21</v>
      </c>
      <c r="G287" s="56" t="s">
        <v>11</v>
      </c>
      <c r="H287" s="159">
        <v>5416.2</v>
      </c>
      <c r="I287" s="36">
        <v>42355</v>
      </c>
      <c r="J287" s="54" t="s">
        <v>820</v>
      </c>
    </row>
    <row r="288" spans="1:10" ht="30" hidden="1" customHeight="1" x14ac:dyDescent="0.25">
      <c r="A288" s="64"/>
      <c r="B288" s="93"/>
      <c r="C288" s="54"/>
      <c r="D288" s="54" t="s">
        <v>491</v>
      </c>
      <c r="E288" s="54" t="s">
        <v>932</v>
      </c>
      <c r="F288" s="55" t="s">
        <v>21</v>
      </c>
      <c r="G288" s="56" t="s">
        <v>11</v>
      </c>
      <c r="H288" s="159">
        <v>5416.2</v>
      </c>
      <c r="I288" s="36">
        <v>42355</v>
      </c>
      <c r="J288" s="54" t="s">
        <v>820</v>
      </c>
    </row>
    <row r="289" spans="1:10" ht="30" hidden="1" customHeight="1" x14ac:dyDescent="0.25">
      <c r="A289" s="64"/>
      <c r="B289" s="93"/>
      <c r="C289" s="54"/>
      <c r="D289" s="54" t="s">
        <v>491</v>
      </c>
      <c r="E289" s="54" t="s">
        <v>932</v>
      </c>
      <c r="F289" s="55" t="s">
        <v>21</v>
      </c>
      <c r="G289" s="56" t="s">
        <v>11</v>
      </c>
      <c r="H289" s="159">
        <v>5416.2</v>
      </c>
      <c r="I289" s="36">
        <v>42355</v>
      </c>
      <c r="J289" s="54" t="s">
        <v>820</v>
      </c>
    </row>
    <row r="290" spans="1:10" ht="30" hidden="1" customHeight="1" x14ac:dyDescent="0.25">
      <c r="A290" s="64"/>
      <c r="B290" s="93"/>
      <c r="C290" s="54"/>
      <c r="D290" s="54" t="s">
        <v>491</v>
      </c>
      <c r="E290" s="54" t="s">
        <v>932</v>
      </c>
      <c r="F290" s="55" t="s">
        <v>21</v>
      </c>
      <c r="G290" s="56" t="s">
        <v>11</v>
      </c>
      <c r="H290" s="159">
        <v>5416.2</v>
      </c>
      <c r="I290" s="36">
        <v>42355</v>
      </c>
      <c r="J290" s="54" t="s">
        <v>820</v>
      </c>
    </row>
    <row r="291" spans="1:10" ht="30" hidden="1" customHeight="1" x14ac:dyDescent="0.25">
      <c r="A291" s="64"/>
      <c r="B291" s="93"/>
      <c r="C291" s="54"/>
      <c r="D291" s="54" t="s">
        <v>491</v>
      </c>
      <c r="E291" s="54" t="s">
        <v>932</v>
      </c>
      <c r="F291" s="55" t="s">
        <v>21</v>
      </c>
      <c r="G291" s="56" t="s">
        <v>11</v>
      </c>
      <c r="H291" s="159">
        <v>5416.2</v>
      </c>
      <c r="I291" s="36">
        <v>42355</v>
      </c>
      <c r="J291" s="54" t="s">
        <v>820</v>
      </c>
    </row>
    <row r="292" spans="1:10" ht="30" hidden="1" customHeight="1" x14ac:dyDescent="0.25">
      <c r="A292" s="64"/>
      <c r="B292" s="93"/>
      <c r="C292" s="54"/>
      <c r="D292" s="54" t="s">
        <v>491</v>
      </c>
      <c r="E292" s="54" t="s">
        <v>932</v>
      </c>
      <c r="F292" s="55" t="s">
        <v>21</v>
      </c>
      <c r="G292" s="56" t="s">
        <v>11</v>
      </c>
      <c r="H292" s="159">
        <v>5416.2</v>
      </c>
      <c r="I292" s="36">
        <v>42355</v>
      </c>
      <c r="J292" s="54" t="s">
        <v>820</v>
      </c>
    </row>
    <row r="293" spans="1:10" ht="30" hidden="1" customHeight="1" x14ac:dyDescent="0.25">
      <c r="A293" s="64"/>
      <c r="B293" s="93"/>
      <c r="C293" s="54"/>
      <c r="D293" s="54" t="s">
        <v>491</v>
      </c>
      <c r="E293" s="54" t="s">
        <v>932</v>
      </c>
      <c r="F293" s="55" t="s">
        <v>21</v>
      </c>
      <c r="G293" s="56" t="s">
        <v>11</v>
      </c>
      <c r="H293" s="159">
        <v>5416.2</v>
      </c>
      <c r="I293" s="36">
        <v>42355</v>
      </c>
      <c r="J293" s="54" t="s">
        <v>820</v>
      </c>
    </row>
    <row r="294" spans="1:10" ht="30" hidden="1" customHeight="1" x14ac:dyDescent="0.25">
      <c r="A294" s="64"/>
      <c r="B294" s="93"/>
      <c r="C294" s="54"/>
      <c r="D294" s="54" t="s">
        <v>491</v>
      </c>
      <c r="E294" s="54" t="s">
        <v>932</v>
      </c>
      <c r="F294" s="55" t="s">
        <v>21</v>
      </c>
      <c r="G294" s="56" t="s">
        <v>11</v>
      </c>
      <c r="H294" s="159">
        <v>5416.2</v>
      </c>
      <c r="I294" s="36">
        <v>42355</v>
      </c>
      <c r="J294" s="54" t="s">
        <v>820</v>
      </c>
    </row>
    <row r="295" spans="1:10" ht="30" hidden="1" customHeight="1" x14ac:dyDescent="0.25">
      <c r="A295" s="64"/>
      <c r="B295" s="93"/>
      <c r="C295" s="54"/>
      <c r="D295" s="54" t="s">
        <v>491</v>
      </c>
      <c r="E295" s="54" t="s">
        <v>932</v>
      </c>
      <c r="F295" s="55" t="s">
        <v>21</v>
      </c>
      <c r="G295" s="56" t="s">
        <v>11</v>
      </c>
      <c r="H295" s="159">
        <v>5416.2</v>
      </c>
      <c r="I295" s="36">
        <v>42355</v>
      </c>
      <c r="J295" s="54" t="s">
        <v>820</v>
      </c>
    </row>
    <row r="296" spans="1:10" ht="30" hidden="1" customHeight="1" x14ac:dyDescent="0.25">
      <c r="A296" s="64"/>
      <c r="B296" s="93"/>
      <c r="C296" s="54"/>
      <c r="D296" s="54" t="s">
        <v>933</v>
      </c>
      <c r="E296" s="54" t="s">
        <v>934</v>
      </c>
      <c r="F296" s="55" t="s">
        <v>935</v>
      </c>
      <c r="G296" s="56" t="s">
        <v>11</v>
      </c>
      <c r="H296" s="159">
        <v>14868</v>
      </c>
      <c r="I296" s="36">
        <v>42355</v>
      </c>
      <c r="J296" s="54" t="s">
        <v>820</v>
      </c>
    </row>
    <row r="297" spans="1:10" ht="30" hidden="1" customHeight="1" x14ac:dyDescent="0.25">
      <c r="A297" s="64"/>
      <c r="B297" s="93"/>
      <c r="C297" s="54"/>
      <c r="D297" s="54" t="s">
        <v>933</v>
      </c>
      <c r="E297" s="54" t="s">
        <v>934</v>
      </c>
      <c r="F297" s="55" t="s">
        <v>936</v>
      </c>
      <c r="G297" s="56" t="s">
        <v>11</v>
      </c>
      <c r="H297" s="159">
        <v>14868</v>
      </c>
      <c r="I297" s="36">
        <v>42355</v>
      </c>
      <c r="J297" s="54" t="s">
        <v>820</v>
      </c>
    </row>
    <row r="298" spans="1:10" ht="30" hidden="1" customHeight="1" x14ac:dyDescent="0.25">
      <c r="A298" s="64"/>
      <c r="B298" s="93"/>
      <c r="C298" s="54"/>
      <c r="D298" s="54" t="s">
        <v>63</v>
      </c>
      <c r="E298" s="54" t="s">
        <v>937</v>
      </c>
      <c r="F298" s="55" t="s">
        <v>938</v>
      </c>
      <c r="G298" s="56" t="s">
        <v>11</v>
      </c>
      <c r="H298" s="159">
        <v>44500</v>
      </c>
      <c r="I298" s="36">
        <v>42355</v>
      </c>
      <c r="J298" s="54" t="s">
        <v>820</v>
      </c>
    </row>
    <row r="299" spans="1:10" ht="30" hidden="1" customHeight="1" x14ac:dyDescent="0.25">
      <c r="A299" s="64"/>
      <c r="B299" s="93"/>
      <c r="C299" s="54"/>
      <c r="D299" s="54" t="s">
        <v>491</v>
      </c>
      <c r="E299" s="54" t="s">
        <v>941</v>
      </c>
      <c r="F299" s="55" t="s">
        <v>940</v>
      </c>
      <c r="G299" s="56" t="s">
        <v>11</v>
      </c>
      <c r="H299" s="159">
        <v>2145</v>
      </c>
      <c r="I299" s="36">
        <v>42355</v>
      </c>
      <c r="J299" s="54" t="s">
        <v>939</v>
      </c>
    </row>
    <row r="300" spans="1:10" ht="30" hidden="1" customHeight="1" x14ac:dyDescent="0.25">
      <c r="A300" s="64"/>
      <c r="B300" s="93"/>
      <c r="C300" s="54"/>
      <c r="D300" s="54" t="s">
        <v>491</v>
      </c>
      <c r="E300" s="54" t="s">
        <v>941</v>
      </c>
      <c r="F300" s="55" t="s">
        <v>940</v>
      </c>
      <c r="G300" s="56" t="s">
        <v>11</v>
      </c>
      <c r="H300" s="159">
        <v>2145</v>
      </c>
      <c r="I300" s="36">
        <v>42355</v>
      </c>
      <c r="J300" s="54" t="s">
        <v>939</v>
      </c>
    </row>
    <row r="301" spans="1:10" ht="30" hidden="1" customHeight="1" x14ac:dyDescent="0.25">
      <c r="A301" s="64"/>
      <c r="B301" s="93"/>
      <c r="C301" s="54"/>
      <c r="D301" s="54" t="s">
        <v>942</v>
      </c>
      <c r="E301" s="54" t="s">
        <v>943</v>
      </c>
      <c r="F301" s="55" t="s">
        <v>21</v>
      </c>
      <c r="G301" s="56" t="s">
        <v>11</v>
      </c>
      <c r="H301" s="159">
        <v>9700</v>
      </c>
      <c r="I301" s="36">
        <v>42355</v>
      </c>
      <c r="J301" s="54" t="s">
        <v>939</v>
      </c>
    </row>
    <row r="302" spans="1:10" ht="30" hidden="1" customHeight="1" x14ac:dyDescent="0.25">
      <c r="A302" s="64"/>
      <c r="B302" s="93"/>
      <c r="C302" s="54"/>
      <c r="D302" s="54" t="s">
        <v>491</v>
      </c>
      <c r="E302" s="54" t="s">
        <v>932</v>
      </c>
      <c r="F302" s="55" t="s">
        <v>944</v>
      </c>
      <c r="G302" s="56" t="s">
        <v>23</v>
      </c>
      <c r="H302" s="159">
        <v>5416.2</v>
      </c>
      <c r="I302" s="36">
        <v>42355</v>
      </c>
      <c r="J302" s="54" t="s">
        <v>23</v>
      </c>
    </row>
    <row r="303" spans="1:10" ht="30" hidden="1" customHeight="1" x14ac:dyDescent="0.25">
      <c r="A303" s="64"/>
      <c r="B303" s="93"/>
      <c r="C303" s="54"/>
      <c r="D303" s="54" t="s">
        <v>929</v>
      </c>
      <c r="E303" s="54" t="s">
        <v>21</v>
      </c>
      <c r="F303" s="55" t="s">
        <v>21</v>
      </c>
      <c r="G303" s="56" t="s">
        <v>11</v>
      </c>
      <c r="H303" s="159">
        <v>3776</v>
      </c>
      <c r="I303" s="36">
        <v>42585</v>
      </c>
      <c r="J303" s="54" t="s">
        <v>930</v>
      </c>
    </row>
    <row r="304" spans="1:10" ht="30" hidden="1" customHeight="1" x14ac:dyDescent="0.25">
      <c r="A304" s="64"/>
      <c r="B304" s="93"/>
      <c r="C304" s="54"/>
      <c r="D304" s="54" t="s">
        <v>685</v>
      </c>
      <c r="E304" s="54" t="s">
        <v>931</v>
      </c>
      <c r="F304" s="55" t="s">
        <v>21</v>
      </c>
      <c r="G304" s="56" t="s">
        <v>23</v>
      </c>
      <c r="H304" s="159">
        <v>13906.5</v>
      </c>
      <c r="I304" s="36">
        <v>42585</v>
      </c>
      <c r="J304" s="54" t="s">
        <v>23</v>
      </c>
    </row>
    <row r="305" spans="1:10" ht="30" hidden="1" customHeight="1" x14ac:dyDescent="0.25">
      <c r="A305" s="64"/>
      <c r="B305" s="93"/>
      <c r="C305" s="54"/>
      <c r="D305" s="54" t="s">
        <v>827</v>
      </c>
      <c r="E305" s="54" t="s">
        <v>21</v>
      </c>
      <c r="F305" s="59" t="s">
        <v>21</v>
      </c>
      <c r="G305" s="60" t="s">
        <v>11</v>
      </c>
      <c r="H305" s="159">
        <v>4534.74</v>
      </c>
      <c r="I305" s="36">
        <v>42595</v>
      </c>
      <c r="J305" s="54" t="s">
        <v>83</v>
      </c>
    </row>
    <row r="306" spans="1:10" ht="30" hidden="1" customHeight="1" x14ac:dyDescent="0.25">
      <c r="A306" s="64"/>
      <c r="B306" s="93"/>
      <c r="C306" s="54"/>
      <c r="D306" s="54" t="s">
        <v>827</v>
      </c>
      <c r="E306" s="54" t="s">
        <v>21</v>
      </c>
      <c r="F306" s="59" t="s">
        <v>21</v>
      </c>
      <c r="G306" s="60" t="s">
        <v>11</v>
      </c>
      <c r="H306" s="159">
        <v>4534.74</v>
      </c>
      <c r="I306" s="36">
        <v>42595</v>
      </c>
      <c r="J306" s="54" t="s">
        <v>83</v>
      </c>
    </row>
    <row r="307" spans="1:10" ht="30" hidden="1" customHeight="1" x14ac:dyDescent="0.25">
      <c r="A307" s="64"/>
      <c r="B307" s="93"/>
      <c r="C307" s="54"/>
      <c r="D307" s="54" t="s">
        <v>827</v>
      </c>
      <c r="E307" s="54" t="s">
        <v>21</v>
      </c>
      <c r="F307" s="59" t="s">
        <v>21</v>
      </c>
      <c r="G307" s="60" t="s">
        <v>11</v>
      </c>
      <c r="H307" s="159">
        <v>4534.74</v>
      </c>
      <c r="I307" s="36">
        <v>42595</v>
      </c>
      <c r="J307" s="54" t="s">
        <v>144</v>
      </c>
    </row>
    <row r="308" spans="1:10" ht="30" hidden="1" customHeight="1" x14ac:dyDescent="0.25">
      <c r="A308" s="64"/>
      <c r="B308" s="93"/>
      <c r="C308" s="54"/>
      <c r="D308" s="54" t="s">
        <v>827</v>
      </c>
      <c r="E308" s="54" t="s">
        <v>21</v>
      </c>
      <c r="F308" s="59" t="s">
        <v>21</v>
      </c>
      <c r="G308" s="60" t="s">
        <v>11</v>
      </c>
      <c r="H308" s="159">
        <v>4534.74</v>
      </c>
      <c r="I308" s="36">
        <v>42595</v>
      </c>
      <c r="J308" s="54" t="s">
        <v>130</v>
      </c>
    </row>
    <row r="309" spans="1:10" ht="30" hidden="1" customHeight="1" x14ac:dyDescent="0.25">
      <c r="A309" s="64"/>
      <c r="B309" s="93"/>
      <c r="C309" s="54"/>
      <c r="D309" s="54" t="s">
        <v>827</v>
      </c>
      <c r="E309" s="54" t="s">
        <v>21</v>
      </c>
      <c r="F309" s="59" t="s">
        <v>21</v>
      </c>
      <c r="G309" s="60" t="s">
        <v>11</v>
      </c>
      <c r="H309" s="159">
        <v>4534.74</v>
      </c>
      <c r="I309" s="36">
        <v>42595</v>
      </c>
      <c r="J309" s="54" t="s">
        <v>130</v>
      </c>
    </row>
    <row r="310" spans="1:10" ht="30" hidden="1" customHeight="1" x14ac:dyDescent="0.25">
      <c r="A310" s="64"/>
      <c r="B310" s="93"/>
      <c r="C310" s="54"/>
      <c r="D310" s="54" t="s">
        <v>827</v>
      </c>
      <c r="E310" s="54" t="s">
        <v>21</v>
      </c>
      <c r="F310" s="59" t="s">
        <v>21</v>
      </c>
      <c r="G310" s="60" t="s">
        <v>11</v>
      </c>
      <c r="H310" s="159">
        <v>4534.74</v>
      </c>
      <c r="I310" s="36">
        <v>42595</v>
      </c>
      <c r="J310" s="54" t="s">
        <v>130</v>
      </c>
    </row>
    <row r="311" spans="1:10" ht="30" hidden="1" customHeight="1" x14ac:dyDescent="0.25">
      <c r="A311" s="64"/>
      <c r="B311" s="93"/>
      <c r="C311" s="54"/>
      <c r="D311" s="54" t="s">
        <v>827</v>
      </c>
      <c r="E311" s="54" t="s">
        <v>21</v>
      </c>
      <c r="F311" s="59" t="s">
        <v>21</v>
      </c>
      <c r="G311" s="60" t="s">
        <v>11</v>
      </c>
      <c r="H311" s="159">
        <v>4534.74</v>
      </c>
      <c r="I311" s="36">
        <v>42595</v>
      </c>
      <c r="J311" s="54" t="s">
        <v>130</v>
      </c>
    </row>
    <row r="312" spans="1:10" ht="30" hidden="1" customHeight="1" x14ac:dyDescent="0.25">
      <c r="A312" s="64"/>
      <c r="B312" s="93"/>
      <c r="C312" s="54"/>
      <c r="D312" s="54" t="s">
        <v>827</v>
      </c>
      <c r="E312" s="54" t="s">
        <v>21</v>
      </c>
      <c r="F312" s="59" t="s">
        <v>21</v>
      </c>
      <c r="G312" s="60" t="s">
        <v>11</v>
      </c>
      <c r="H312" s="159">
        <v>4534.74</v>
      </c>
      <c r="I312" s="36">
        <v>42595</v>
      </c>
      <c r="J312" s="54" t="s">
        <v>130</v>
      </c>
    </row>
    <row r="313" spans="1:10" ht="30" hidden="1" customHeight="1" x14ac:dyDescent="0.25">
      <c r="A313" s="64"/>
      <c r="B313" s="93"/>
      <c r="C313" s="54"/>
      <c r="D313" s="54" t="s">
        <v>827</v>
      </c>
      <c r="E313" s="54" t="s">
        <v>21</v>
      </c>
      <c r="F313" s="59" t="s">
        <v>21</v>
      </c>
      <c r="G313" s="60" t="s">
        <v>11</v>
      </c>
      <c r="H313" s="159">
        <v>4534.74</v>
      </c>
      <c r="I313" s="36">
        <v>42595</v>
      </c>
      <c r="J313" s="54" t="s">
        <v>130</v>
      </c>
    </row>
    <row r="314" spans="1:10" ht="30" hidden="1" customHeight="1" x14ac:dyDescent="0.25">
      <c r="A314" s="64"/>
      <c r="B314" s="93"/>
      <c r="C314" s="54"/>
      <c r="D314" s="54" t="s">
        <v>827</v>
      </c>
      <c r="E314" s="54" t="s">
        <v>21</v>
      </c>
      <c r="F314" s="59" t="s">
        <v>21</v>
      </c>
      <c r="G314" s="60" t="s">
        <v>11</v>
      </c>
      <c r="H314" s="159">
        <v>4534.74</v>
      </c>
      <c r="I314" s="36">
        <v>42595</v>
      </c>
      <c r="J314" s="54" t="s">
        <v>130</v>
      </c>
    </row>
    <row r="315" spans="1:10" ht="30" hidden="1" customHeight="1" x14ac:dyDescent="0.25">
      <c r="A315" s="64"/>
      <c r="B315" s="93"/>
      <c r="C315" s="54"/>
      <c r="D315" s="54" t="s">
        <v>827</v>
      </c>
      <c r="E315" s="54" t="s">
        <v>21</v>
      </c>
      <c r="F315" s="59" t="s">
        <v>21</v>
      </c>
      <c r="G315" s="60" t="s">
        <v>11</v>
      </c>
      <c r="H315" s="159">
        <v>4534.74</v>
      </c>
      <c r="I315" s="36">
        <v>42595</v>
      </c>
      <c r="J315" s="54" t="s">
        <v>130</v>
      </c>
    </row>
    <row r="316" spans="1:10" ht="30" hidden="1" customHeight="1" x14ac:dyDescent="0.25">
      <c r="A316" s="64"/>
      <c r="B316" s="93"/>
      <c r="C316" s="54"/>
      <c r="D316" s="54" t="s">
        <v>827</v>
      </c>
      <c r="E316" s="54" t="s">
        <v>21</v>
      </c>
      <c r="F316" s="59" t="s">
        <v>21</v>
      </c>
      <c r="G316" s="60" t="s">
        <v>11</v>
      </c>
      <c r="H316" s="159">
        <v>4534.74</v>
      </c>
      <c r="I316" s="36">
        <v>42595</v>
      </c>
      <c r="J316" s="54" t="s">
        <v>130</v>
      </c>
    </row>
    <row r="317" spans="1:10" ht="30" hidden="1" customHeight="1" x14ac:dyDescent="0.25">
      <c r="A317" s="64"/>
      <c r="B317" s="93"/>
      <c r="C317" s="54"/>
      <c r="D317" s="54" t="s">
        <v>827</v>
      </c>
      <c r="E317" s="54" t="s">
        <v>21</v>
      </c>
      <c r="F317" s="59" t="s">
        <v>21</v>
      </c>
      <c r="G317" s="60" t="s">
        <v>11</v>
      </c>
      <c r="H317" s="159">
        <v>4534.74</v>
      </c>
      <c r="I317" s="36">
        <v>42595</v>
      </c>
      <c r="J317" s="54" t="s">
        <v>130</v>
      </c>
    </row>
    <row r="318" spans="1:10" ht="30" hidden="1" customHeight="1" x14ac:dyDescent="0.25">
      <c r="A318" s="64"/>
      <c r="B318" s="93"/>
      <c r="C318" s="54"/>
      <c r="D318" s="54" t="s">
        <v>892</v>
      </c>
      <c r="E318" s="54" t="s">
        <v>21</v>
      </c>
      <c r="F318" s="59" t="s">
        <v>21</v>
      </c>
      <c r="G318" s="60" t="s">
        <v>11</v>
      </c>
      <c r="H318" s="159">
        <v>2453.2199999999998</v>
      </c>
      <c r="I318" s="36">
        <v>42595</v>
      </c>
      <c r="J318" s="54" t="s">
        <v>130</v>
      </c>
    </row>
    <row r="319" spans="1:10" ht="30" hidden="1" customHeight="1" x14ac:dyDescent="0.25">
      <c r="A319" s="64"/>
      <c r="B319" s="93"/>
      <c r="C319" s="54"/>
      <c r="D319" s="54" t="s">
        <v>893</v>
      </c>
      <c r="E319" s="54" t="s">
        <v>21</v>
      </c>
      <c r="F319" s="59" t="s">
        <v>21</v>
      </c>
      <c r="G319" s="60" t="s">
        <v>11</v>
      </c>
      <c r="H319" s="159">
        <v>6839.28</v>
      </c>
      <c r="I319" s="36">
        <v>42595</v>
      </c>
      <c r="J319" s="54" t="s">
        <v>130</v>
      </c>
    </row>
    <row r="320" spans="1:10" ht="30" hidden="1" customHeight="1" x14ac:dyDescent="0.25">
      <c r="A320" s="64"/>
      <c r="B320" s="93"/>
      <c r="C320" s="54"/>
      <c r="D320" s="54" t="s">
        <v>894</v>
      </c>
      <c r="E320" s="54" t="s">
        <v>21</v>
      </c>
      <c r="F320" s="59" t="s">
        <v>21</v>
      </c>
      <c r="G320" s="60" t="s">
        <v>11</v>
      </c>
      <c r="H320" s="159">
        <v>4423.33</v>
      </c>
      <c r="I320" s="36">
        <v>42595</v>
      </c>
      <c r="J320" s="54" t="s">
        <v>130</v>
      </c>
    </row>
    <row r="321" spans="1:10" ht="30" hidden="1" customHeight="1" x14ac:dyDescent="0.25">
      <c r="A321" s="64"/>
      <c r="B321" s="93"/>
      <c r="C321" s="54"/>
      <c r="D321" s="54" t="s">
        <v>894</v>
      </c>
      <c r="E321" s="54" t="s">
        <v>21</v>
      </c>
      <c r="F321" s="59" t="s">
        <v>21</v>
      </c>
      <c r="G321" s="60" t="s">
        <v>11</v>
      </c>
      <c r="H321" s="159">
        <v>4423.33</v>
      </c>
      <c r="I321" s="36">
        <v>42595</v>
      </c>
      <c r="J321" s="54" t="s">
        <v>130</v>
      </c>
    </row>
    <row r="322" spans="1:10" ht="30" hidden="1" customHeight="1" x14ac:dyDescent="0.25">
      <c r="A322" s="64"/>
      <c r="B322" s="93"/>
      <c r="C322" s="54"/>
      <c r="D322" s="54" t="s">
        <v>894</v>
      </c>
      <c r="E322" s="54" t="s">
        <v>21</v>
      </c>
      <c r="F322" s="59" t="s">
        <v>21</v>
      </c>
      <c r="G322" s="60" t="s">
        <v>11</v>
      </c>
      <c r="H322" s="159">
        <v>4423.33</v>
      </c>
      <c r="I322" s="36">
        <v>42595</v>
      </c>
      <c r="J322" s="54" t="s">
        <v>130</v>
      </c>
    </row>
    <row r="323" spans="1:10" ht="30" hidden="1" customHeight="1" x14ac:dyDescent="0.25">
      <c r="A323" s="64"/>
      <c r="B323" s="93"/>
      <c r="C323" s="54"/>
      <c r="D323" s="54" t="s">
        <v>894</v>
      </c>
      <c r="E323" s="54" t="s">
        <v>21</v>
      </c>
      <c r="F323" s="59" t="s">
        <v>21</v>
      </c>
      <c r="G323" s="60" t="s">
        <v>11</v>
      </c>
      <c r="H323" s="159">
        <v>4423.33</v>
      </c>
      <c r="I323" s="36">
        <v>42595</v>
      </c>
      <c r="J323" s="54" t="s">
        <v>130</v>
      </c>
    </row>
    <row r="324" spans="1:10" ht="30" hidden="1" customHeight="1" x14ac:dyDescent="0.25">
      <c r="A324" s="64"/>
      <c r="B324" s="93"/>
      <c r="C324" s="54"/>
      <c r="D324" s="54" t="s">
        <v>894</v>
      </c>
      <c r="E324" s="54" t="s">
        <v>21</v>
      </c>
      <c r="F324" s="59" t="s">
        <v>21</v>
      </c>
      <c r="G324" s="60" t="s">
        <v>11</v>
      </c>
      <c r="H324" s="159">
        <v>4423.33</v>
      </c>
      <c r="I324" s="36">
        <v>42595</v>
      </c>
      <c r="J324" s="54" t="s">
        <v>130</v>
      </c>
    </row>
    <row r="325" spans="1:10" ht="30" hidden="1" customHeight="1" x14ac:dyDescent="0.25">
      <c r="A325" s="64"/>
      <c r="B325" s="93"/>
      <c r="C325" s="54"/>
      <c r="D325" s="54" t="s">
        <v>894</v>
      </c>
      <c r="E325" s="54" t="s">
        <v>21</v>
      </c>
      <c r="F325" s="59" t="s">
        <v>21</v>
      </c>
      <c r="G325" s="60" t="s">
        <v>11</v>
      </c>
      <c r="H325" s="159">
        <v>4423.33</v>
      </c>
      <c r="I325" s="36">
        <v>42595</v>
      </c>
      <c r="J325" s="54" t="s">
        <v>130</v>
      </c>
    </row>
    <row r="326" spans="1:10" ht="30" hidden="1" customHeight="1" x14ac:dyDescent="0.25">
      <c r="A326" s="64"/>
      <c r="B326" s="93"/>
      <c r="C326" s="54"/>
      <c r="D326" s="54" t="s">
        <v>894</v>
      </c>
      <c r="E326" s="54" t="s">
        <v>21</v>
      </c>
      <c r="F326" s="59" t="s">
        <v>21</v>
      </c>
      <c r="G326" s="60" t="s">
        <v>11</v>
      </c>
      <c r="H326" s="159">
        <v>4423.33</v>
      </c>
      <c r="I326" s="36">
        <v>42595</v>
      </c>
      <c r="J326" s="54" t="s">
        <v>130</v>
      </c>
    </row>
    <row r="327" spans="1:10" ht="30" hidden="1" customHeight="1" x14ac:dyDescent="0.25">
      <c r="A327" s="64"/>
      <c r="B327" s="93"/>
      <c r="C327" s="54"/>
      <c r="D327" s="54" t="s">
        <v>894</v>
      </c>
      <c r="E327" s="54" t="s">
        <v>21</v>
      </c>
      <c r="F327" s="59" t="s">
        <v>21</v>
      </c>
      <c r="G327" s="60" t="s">
        <v>11</v>
      </c>
      <c r="H327" s="159">
        <v>4423.33</v>
      </c>
      <c r="I327" s="36">
        <v>42595</v>
      </c>
      <c r="J327" s="54" t="s">
        <v>130</v>
      </c>
    </row>
    <row r="328" spans="1:10" ht="30" hidden="1" customHeight="1" x14ac:dyDescent="0.25">
      <c r="A328" s="64"/>
      <c r="B328" s="93"/>
      <c r="C328" s="54"/>
      <c r="D328" s="54" t="s">
        <v>894</v>
      </c>
      <c r="E328" s="54" t="s">
        <v>21</v>
      </c>
      <c r="F328" s="59" t="s">
        <v>21</v>
      </c>
      <c r="G328" s="60" t="s">
        <v>11</v>
      </c>
      <c r="H328" s="159">
        <v>4423.33</v>
      </c>
      <c r="I328" s="36">
        <v>42595</v>
      </c>
      <c r="J328" s="54" t="s">
        <v>130</v>
      </c>
    </row>
    <row r="329" spans="1:10" ht="30" hidden="1" customHeight="1" x14ac:dyDescent="0.25">
      <c r="A329" s="64"/>
      <c r="B329" s="93"/>
      <c r="C329" s="54"/>
      <c r="D329" s="54" t="s">
        <v>894</v>
      </c>
      <c r="E329" s="54" t="s">
        <v>21</v>
      </c>
      <c r="F329" s="59" t="s">
        <v>21</v>
      </c>
      <c r="G329" s="60" t="s">
        <v>11</v>
      </c>
      <c r="H329" s="159">
        <v>4423.33</v>
      </c>
      <c r="I329" s="36">
        <v>42595</v>
      </c>
      <c r="J329" s="54" t="s">
        <v>130</v>
      </c>
    </row>
    <row r="330" spans="1:10" ht="30" hidden="1" customHeight="1" x14ac:dyDescent="0.25">
      <c r="A330" s="64"/>
      <c r="B330" s="93"/>
      <c r="C330" s="54"/>
      <c r="D330" s="54" t="s">
        <v>894</v>
      </c>
      <c r="E330" s="54" t="s">
        <v>21</v>
      </c>
      <c r="F330" s="59" t="s">
        <v>21</v>
      </c>
      <c r="G330" s="60" t="s">
        <v>11</v>
      </c>
      <c r="H330" s="159">
        <v>4423.33</v>
      </c>
      <c r="I330" s="36">
        <v>42595</v>
      </c>
      <c r="J330" s="54" t="s">
        <v>130</v>
      </c>
    </row>
    <row r="331" spans="1:10" ht="30" hidden="1" customHeight="1" x14ac:dyDescent="0.25">
      <c r="A331" s="64"/>
      <c r="B331" s="93"/>
      <c r="C331" s="54"/>
      <c r="D331" s="54" t="s">
        <v>894</v>
      </c>
      <c r="E331" s="54" t="s">
        <v>21</v>
      </c>
      <c r="F331" s="59" t="s">
        <v>21</v>
      </c>
      <c r="G331" s="60" t="s">
        <v>11</v>
      </c>
      <c r="H331" s="159">
        <v>4423.33</v>
      </c>
      <c r="I331" s="36">
        <v>42595</v>
      </c>
      <c r="J331" s="54" t="s">
        <v>130</v>
      </c>
    </row>
    <row r="332" spans="1:10" ht="30" hidden="1" customHeight="1" x14ac:dyDescent="0.25">
      <c r="A332" s="64"/>
      <c r="B332" s="93"/>
      <c r="C332" s="54"/>
      <c r="D332" s="54" t="s">
        <v>894</v>
      </c>
      <c r="E332" s="54" t="s">
        <v>21</v>
      </c>
      <c r="F332" s="59" t="s">
        <v>21</v>
      </c>
      <c r="G332" s="60" t="s">
        <v>11</v>
      </c>
      <c r="H332" s="159">
        <v>4423.33</v>
      </c>
      <c r="I332" s="36">
        <v>42595</v>
      </c>
      <c r="J332" s="54" t="s">
        <v>130</v>
      </c>
    </row>
    <row r="333" spans="1:10" ht="30" hidden="1" customHeight="1" x14ac:dyDescent="0.25">
      <c r="A333" s="64"/>
      <c r="B333" s="93"/>
      <c r="C333" s="54"/>
      <c r="D333" s="54" t="s">
        <v>894</v>
      </c>
      <c r="E333" s="54" t="s">
        <v>21</v>
      </c>
      <c r="F333" s="59" t="s">
        <v>21</v>
      </c>
      <c r="G333" s="60" t="s">
        <v>11</v>
      </c>
      <c r="H333" s="159">
        <v>4423.33</v>
      </c>
      <c r="I333" s="36">
        <v>42595</v>
      </c>
      <c r="J333" s="54" t="s">
        <v>130</v>
      </c>
    </row>
    <row r="334" spans="1:10" ht="30" hidden="1" customHeight="1" x14ac:dyDescent="0.25">
      <c r="A334" s="64"/>
      <c r="B334" s="93"/>
      <c r="C334" s="54"/>
      <c r="D334" s="54" t="s">
        <v>894</v>
      </c>
      <c r="E334" s="54" t="s">
        <v>21</v>
      </c>
      <c r="F334" s="59" t="s">
        <v>21</v>
      </c>
      <c r="G334" s="60" t="s">
        <v>11</v>
      </c>
      <c r="H334" s="159">
        <v>4423.33</v>
      </c>
      <c r="I334" s="36">
        <v>42595</v>
      </c>
      <c r="J334" s="54" t="s">
        <v>130</v>
      </c>
    </row>
    <row r="335" spans="1:10" ht="30" hidden="1" customHeight="1" x14ac:dyDescent="0.25">
      <c r="A335" s="64"/>
      <c r="B335" s="93"/>
      <c r="C335" s="54"/>
      <c r="D335" s="54" t="s">
        <v>894</v>
      </c>
      <c r="E335" s="54" t="s">
        <v>21</v>
      </c>
      <c r="F335" s="59" t="s">
        <v>21</v>
      </c>
      <c r="G335" s="60" t="s">
        <v>11</v>
      </c>
      <c r="H335" s="159">
        <v>4423.33</v>
      </c>
      <c r="I335" s="36">
        <v>42595</v>
      </c>
      <c r="J335" s="54" t="s">
        <v>130</v>
      </c>
    </row>
    <row r="336" spans="1:10" ht="30" hidden="1" customHeight="1" x14ac:dyDescent="0.25">
      <c r="A336" s="64"/>
      <c r="B336" s="93"/>
      <c r="C336" s="54"/>
      <c r="D336" s="54" t="s">
        <v>894</v>
      </c>
      <c r="E336" s="54" t="s">
        <v>21</v>
      </c>
      <c r="F336" s="59" t="s">
        <v>21</v>
      </c>
      <c r="G336" s="60" t="s">
        <v>11</v>
      </c>
      <c r="H336" s="159">
        <v>4423.33</v>
      </c>
      <c r="I336" s="36">
        <v>42595</v>
      </c>
      <c r="J336" s="54" t="s">
        <v>130</v>
      </c>
    </row>
    <row r="337" spans="1:10" ht="30" hidden="1" customHeight="1" x14ac:dyDescent="0.25">
      <c r="A337" s="64"/>
      <c r="B337" s="93"/>
      <c r="C337" s="54"/>
      <c r="D337" s="54" t="s">
        <v>894</v>
      </c>
      <c r="E337" s="54" t="s">
        <v>21</v>
      </c>
      <c r="F337" s="59" t="s">
        <v>21</v>
      </c>
      <c r="G337" s="60" t="s">
        <v>11</v>
      </c>
      <c r="H337" s="159">
        <v>4423.33</v>
      </c>
      <c r="I337" s="36">
        <v>42595</v>
      </c>
      <c r="J337" s="54" t="s">
        <v>130</v>
      </c>
    </row>
    <row r="338" spans="1:10" ht="30" hidden="1" customHeight="1" x14ac:dyDescent="0.25">
      <c r="A338" s="64"/>
      <c r="B338" s="93"/>
      <c r="C338" s="54"/>
      <c r="D338" s="54" t="s">
        <v>894</v>
      </c>
      <c r="E338" s="54" t="s">
        <v>21</v>
      </c>
      <c r="F338" s="59" t="s">
        <v>21</v>
      </c>
      <c r="G338" s="60" t="s">
        <v>11</v>
      </c>
      <c r="H338" s="159">
        <v>4423.33</v>
      </c>
      <c r="I338" s="36">
        <v>42595</v>
      </c>
      <c r="J338" s="54" t="s">
        <v>130</v>
      </c>
    </row>
    <row r="339" spans="1:10" ht="30" hidden="1" customHeight="1" x14ac:dyDescent="0.25">
      <c r="A339" s="64"/>
      <c r="B339" s="93"/>
      <c r="C339" s="54"/>
      <c r="D339" s="54" t="s">
        <v>894</v>
      </c>
      <c r="E339" s="54" t="s">
        <v>21</v>
      </c>
      <c r="F339" s="59" t="s">
        <v>21</v>
      </c>
      <c r="G339" s="60" t="s">
        <v>11</v>
      </c>
      <c r="H339" s="159">
        <v>4423.33</v>
      </c>
      <c r="I339" s="36">
        <v>42595</v>
      </c>
      <c r="J339" s="54" t="s">
        <v>130</v>
      </c>
    </row>
    <row r="340" spans="1:10" ht="30" hidden="1" customHeight="1" x14ac:dyDescent="0.25">
      <c r="A340" s="64"/>
      <c r="B340" s="93"/>
      <c r="C340" s="54"/>
      <c r="D340" s="54" t="s">
        <v>894</v>
      </c>
      <c r="E340" s="54" t="s">
        <v>21</v>
      </c>
      <c r="F340" s="59" t="s">
        <v>21</v>
      </c>
      <c r="G340" s="60" t="s">
        <v>11</v>
      </c>
      <c r="H340" s="159">
        <v>4423.33</v>
      </c>
      <c r="I340" s="36">
        <v>42595</v>
      </c>
      <c r="J340" s="54" t="s">
        <v>130</v>
      </c>
    </row>
    <row r="341" spans="1:10" ht="30" hidden="1" customHeight="1" x14ac:dyDescent="0.25">
      <c r="A341" s="64"/>
      <c r="B341" s="93"/>
      <c r="C341" s="54"/>
      <c r="D341" s="54" t="s">
        <v>894</v>
      </c>
      <c r="E341" s="54" t="s">
        <v>21</v>
      </c>
      <c r="F341" s="59" t="s">
        <v>21</v>
      </c>
      <c r="G341" s="60" t="s">
        <v>11</v>
      </c>
      <c r="H341" s="159">
        <v>4423.33</v>
      </c>
      <c r="I341" s="36">
        <v>42595</v>
      </c>
      <c r="J341" s="54" t="s">
        <v>130</v>
      </c>
    </row>
    <row r="342" spans="1:10" ht="30" hidden="1" customHeight="1" x14ac:dyDescent="0.25">
      <c r="A342" s="64"/>
      <c r="B342" s="93"/>
      <c r="C342" s="54"/>
      <c r="D342" s="54" t="s">
        <v>894</v>
      </c>
      <c r="E342" s="54" t="s">
        <v>21</v>
      </c>
      <c r="F342" s="59" t="s">
        <v>21</v>
      </c>
      <c r="G342" s="60" t="s">
        <v>11</v>
      </c>
      <c r="H342" s="159">
        <v>4423.33</v>
      </c>
      <c r="I342" s="36">
        <v>42595</v>
      </c>
      <c r="J342" s="54" t="s">
        <v>130</v>
      </c>
    </row>
    <row r="343" spans="1:10" ht="30" hidden="1" customHeight="1" x14ac:dyDescent="0.25">
      <c r="A343" s="64"/>
      <c r="B343" s="93"/>
      <c r="C343" s="54"/>
      <c r="D343" s="54" t="s">
        <v>895</v>
      </c>
      <c r="E343" s="54" t="s">
        <v>21</v>
      </c>
      <c r="F343" s="59" t="s">
        <v>21</v>
      </c>
      <c r="G343" s="60" t="s">
        <v>11</v>
      </c>
      <c r="H343" s="159">
        <v>4423.33</v>
      </c>
      <c r="I343" s="36">
        <v>42595</v>
      </c>
      <c r="J343" s="54" t="s">
        <v>130</v>
      </c>
    </row>
    <row r="344" spans="1:10" ht="30" hidden="1" customHeight="1" x14ac:dyDescent="0.25">
      <c r="A344" s="64"/>
      <c r="B344" s="93"/>
      <c r="C344" s="54"/>
      <c r="D344" s="54" t="s">
        <v>896</v>
      </c>
      <c r="E344" s="54" t="s">
        <v>21</v>
      </c>
      <c r="F344" s="59" t="s">
        <v>21</v>
      </c>
      <c r="G344" s="60" t="s">
        <v>11</v>
      </c>
      <c r="H344" s="159">
        <v>8065.89</v>
      </c>
      <c r="I344" s="36">
        <v>42595</v>
      </c>
      <c r="J344" s="54" t="s">
        <v>130</v>
      </c>
    </row>
    <row r="345" spans="1:10" ht="30" hidden="1" customHeight="1" x14ac:dyDescent="0.25">
      <c r="A345" s="64"/>
      <c r="B345" s="93"/>
      <c r="C345" s="54"/>
      <c r="D345" s="54" t="s">
        <v>897</v>
      </c>
      <c r="E345" s="54" t="s">
        <v>898</v>
      </c>
      <c r="F345" s="59" t="s">
        <v>899</v>
      </c>
      <c r="G345" s="60" t="s">
        <v>11</v>
      </c>
      <c r="H345" s="159">
        <v>54895</v>
      </c>
      <c r="I345" s="36">
        <v>42595</v>
      </c>
      <c r="J345" s="54" t="s">
        <v>130</v>
      </c>
    </row>
    <row r="346" spans="1:10" ht="30" hidden="1" customHeight="1" x14ac:dyDescent="0.25">
      <c r="A346" s="64"/>
      <c r="B346" s="93"/>
      <c r="C346" s="54"/>
      <c r="D346" s="54" t="s">
        <v>900</v>
      </c>
      <c r="E346" s="54" t="s">
        <v>898</v>
      </c>
      <c r="F346" s="59" t="s">
        <v>901</v>
      </c>
      <c r="G346" s="60" t="s">
        <v>11</v>
      </c>
      <c r="H346" s="159">
        <v>14190.18</v>
      </c>
      <c r="I346" s="36">
        <v>42595</v>
      </c>
      <c r="J346" s="54" t="s">
        <v>130</v>
      </c>
    </row>
    <row r="347" spans="1:10" ht="30" hidden="1" customHeight="1" x14ac:dyDescent="0.25">
      <c r="A347" s="64"/>
      <c r="B347" s="93"/>
      <c r="C347" s="54"/>
      <c r="D347" s="54" t="s">
        <v>902</v>
      </c>
      <c r="E347" s="54" t="s">
        <v>21</v>
      </c>
      <c r="F347" s="59" t="s">
        <v>21</v>
      </c>
      <c r="G347" s="60" t="s">
        <v>11</v>
      </c>
      <c r="H347" s="159">
        <v>446.35</v>
      </c>
      <c r="I347" s="36">
        <v>42595</v>
      </c>
      <c r="J347" s="54" t="s">
        <v>903</v>
      </c>
    </row>
    <row r="348" spans="1:10" ht="30" hidden="1" customHeight="1" x14ac:dyDescent="0.25">
      <c r="A348" s="64"/>
      <c r="B348" s="93"/>
      <c r="C348" s="54"/>
      <c r="D348" s="54" t="s">
        <v>902</v>
      </c>
      <c r="E348" s="54" t="s">
        <v>21</v>
      </c>
      <c r="F348" s="59" t="s">
        <v>21</v>
      </c>
      <c r="G348" s="60" t="s">
        <v>11</v>
      </c>
      <c r="H348" s="159">
        <v>446.35</v>
      </c>
      <c r="I348" s="36">
        <v>42595</v>
      </c>
      <c r="J348" s="54" t="s">
        <v>903</v>
      </c>
    </row>
    <row r="349" spans="1:10" ht="30" hidden="1" customHeight="1" x14ac:dyDescent="0.25">
      <c r="A349" s="64"/>
      <c r="B349" s="93"/>
      <c r="C349" s="54"/>
      <c r="D349" s="54" t="s">
        <v>904</v>
      </c>
      <c r="E349" s="54" t="s">
        <v>21</v>
      </c>
      <c r="F349" s="59" t="s">
        <v>21</v>
      </c>
      <c r="G349" s="60" t="s">
        <v>11</v>
      </c>
      <c r="H349" s="159">
        <v>785.35</v>
      </c>
      <c r="I349" s="36">
        <v>42595</v>
      </c>
      <c r="J349" s="54" t="s">
        <v>903</v>
      </c>
    </row>
    <row r="350" spans="1:10" ht="30" hidden="1" customHeight="1" x14ac:dyDescent="0.25">
      <c r="A350" s="64"/>
      <c r="B350" s="93"/>
      <c r="C350" s="61"/>
      <c r="D350" s="54" t="s">
        <v>904</v>
      </c>
      <c r="E350" s="54" t="s">
        <v>21</v>
      </c>
      <c r="F350" s="59" t="s">
        <v>21</v>
      </c>
      <c r="G350" s="60" t="s">
        <v>11</v>
      </c>
      <c r="H350" s="159">
        <v>785.35</v>
      </c>
      <c r="I350" s="36">
        <v>42595</v>
      </c>
      <c r="J350" s="54" t="s">
        <v>903</v>
      </c>
    </row>
    <row r="351" spans="1:10" ht="30" hidden="1" customHeight="1" x14ac:dyDescent="0.25">
      <c r="A351" s="64"/>
      <c r="B351" s="93"/>
      <c r="C351" s="61"/>
      <c r="D351" s="54" t="s">
        <v>905</v>
      </c>
      <c r="E351" s="54" t="s">
        <v>906</v>
      </c>
      <c r="F351" s="59" t="s">
        <v>21</v>
      </c>
      <c r="G351" s="60" t="s">
        <v>11</v>
      </c>
      <c r="H351" s="159">
        <v>672.35</v>
      </c>
      <c r="I351" s="36">
        <v>42595</v>
      </c>
      <c r="J351" s="54" t="s">
        <v>903</v>
      </c>
    </row>
    <row r="352" spans="1:10" ht="30" hidden="1" customHeight="1" x14ac:dyDescent="0.25">
      <c r="A352" s="64"/>
      <c r="B352" s="93"/>
      <c r="C352" s="61"/>
      <c r="D352" s="54" t="s">
        <v>905</v>
      </c>
      <c r="E352" s="54" t="s">
        <v>906</v>
      </c>
      <c r="F352" s="59" t="s">
        <v>21</v>
      </c>
      <c r="G352" s="60" t="s">
        <v>11</v>
      </c>
      <c r="H352" s="159">
        <v>672.35</v>
      </c>
      <c r="I352" s="36">
        <v>42595</v>
      </c>
      <c r="J352" s="54" t="s">
        <v>903</v>
      </c>
    </row>
    <row r="353" spans="1:10" ht="30" hidden="1" customHeight="1" x14ac:dyDescent="0.25">
      <c r="A353" s="64"/>
      <c r="B353" s="93"/>
      <c r="C353" s="61"/>
      <c r="D353" s="54" t="s">
        <v>905</v>
      </c>
      <c r="E353" s="54" t="s">
        <v>906</v>
      </c>
      <c r="F353" s="59" t="s">
        <v>21</v>
      </c>
      <c r="G353" s="60" t="s">
        <v>11</v>
      </c>
      <c r="H353" s="159">
        <v>672.35</v>
      </c>
      <c r="I353" s="36">
        <v>42595</v>
      </c>
      <c r="J353" s="54" t="s">
        <v>903</v>
      </c>
    </row>
    <row r="354" spans="1:10" ht="30" hidden="1" customHeight="1" x14ac:dyDescent="0.25">
      <c r="A354" s="64"/>
      <c r="B354" s="93"/>
      <c r="C354" s="54"/>
      <c r="D354" s="54" t="s">
        <v>907</v>
      </c>
      <c r="E354" s="54" t="s">
        <v>908</v>
      </c>
      <c r="F354" s="55" t="s">
        <v>21</v>
      </c>
      <c r="G354" s="60" t="s">
        <v>11</v>
      </c>
      <c r="H354" s="159">
        <v>446.35</v>
      </c>
      <c r="I354" s="36">
        <v>42595</v>
      </c>
      <c r="J354" s="54" t="s">
        <v>903</v>
      </c>
    </row>
    <row r="355" spans="1:10" ht="30" hidden="1" customHeight="1" x14ac:dyDescent="0.25">
      <c r="A355" s="64"/>
      <c r="B355" s="93"/>
      <c r="C355" s="54"/>
      <c r="D355" s="54" t="s">
        <v>907</v>
      </c>
      <c r="E355" s="54" t="s">
        <v>908</v>
      </c>
      <c r="F355" s="55" t="s">
        <v>21</v>
      </c>
      <c r="G355" s="60" t="s">
        <v>11</v>
      </c>
      <c r="H355" s="159">
        <v>446.35</v>
      </c>
      <c r="I355" s="36">
        <v>42595</v>
      </c>
      <c r="J355" s="54" t="s">
        <v>903</v>
      </c>
    </row>
    <row r="356" spans="1:10" ht="30" hidden="1" customHeight="1" x14ac:dyDescent="0.25">
      <c r="A356" s="64"/>
      <c r="B356" s="93"/>
      <c r="C356" s="54"/>
      <c r="D356" s="54" t="s">
        <v>909</v>
      </c>
      <c r="E356" s="54" t="s">
        <v>21</v>
      </c>
      <c r="F356" s="55" t="s">
        <v>21</v>
      </c>
      <c r="G356" s="60" t="s">
        <v>11</v>
      </c>
      <c r="H356" s="159">
        <v>224.87</v>
      </c>
      <c r="I356" s="36">
        <v>42595</v>
      </c>
      <c r="J356" s="54" t="s">
        <v>903</v>
      </c>
    </row>
    <row r="357" spans="1:10" ht="30" hidden="1" customHeight="1" x14ac:dyDescent="0.25">
      <c r="A357" s="64"/>
      <c r="B357" s="93"/>
      <c r="C357" s="54"/>
      <c r="D357" s="54" t="s">
        <v>910</v>
      </c>
      <c r="E357" s="54" t="s">
        <v>21</v>
      </c>
      <c r="F357" s="55" t="s">
        <v>21</v>
      </c>
      <c r="G357" s="60" t="s">
        <v>11</v>
      </c>
      <c r="H357" s="159">
        <v>1527.42</v>
      </c>
      <c r="I357" s="36">
        <v>42595</v>
      </c>
      <c r="J357" s="54" t="s">
        <v>903</v>
      </c>
    </row>
    <row r="358" spans="1:10" ht="30" hidden="1" customHeight="1" x14ac:dyDescent="0.25">
      <c r="A358" s="64"/>
      <c r="B358" s="93"/>
      <c r="C358" s="54"/>
      <c r="D358" s="54" t="s">
        <v>910</v>
      </c>
      <c r="E358" s="54" t="s">
        <v>21</v>
      </c>
      <c r="F358" s="55" t="s">
        <v>21</v>
      </c>
      <c r="G358" s="60" t="s">
        <v>11</v>
      </c>
      <c r="H358" s="159">
        <v>1527.42</v>
      </c>
      <c r="I358" s="36">
        <v>42595</v>
      </c>
      <c r="J358" s="54" t="s">
        <v>903</v>
      </c>
    </row>
    <row r="359" spans="1:10" ht="30" hidden="1" customHeight="1" x14ac:dyDescent="0.25">
      <c r="A359" s="64"/>
      <c r="B359" s="93"/>
      <c r="C359" s="54"/>
      <c r="D359" s="54" t="s">
        <v>911</v>
      </c>
      <c r="E359" s="54" t="s">
        <v>912</v>
      </c>
      <c r="F359" s="55" t="s">
        <v>913</v>
      </c>
      <c r="G359" s="60" t="s">
        <v>11</v>
      </c>
      <c r="H359" s="159">
        <v>2995</v>
      </c>
      <c r="I359" s="36">
        <v>42595</v>
      </c>
      <c r="J359" s="54" t="s">
        <v>130</v>
      </c>
    </row>
    <row r="360" spans="1:10" ht="30" hidden="1" customHeight="1" x14ac:dyDescent="0.25">
      <c r="A360" s="64"/>
      <c r="B360" s="93"/>
      <c r="C360" s="54"/>
      <c r="D360" s="54" t="s">
        <v>915</v>
      </c>
      <c r="E360" s="54" t="s">
        <v>914</v>
      </c>
      <c r="F360" s="55" t="s">
        <v>21</v>
      </c>
      <c r="G360" s="56" t="s">
        <v>367</v>
      </c>
      <c r="H360" s="159">
        <v>3108</v>
      </c>
      <c r="I360" s="36">
        <v>42595</v>
      </c>
      <c r="J360" s="54" t="s">
        <v>367</v>
      </c>
    </row>
    <row r="361" spans="1:10" ht="30" hidden="1" customHeight="1" x14ac:dyDescent="0.25">
      <c r="A361" s="64"/>
      <c r="B361" s="93"/>
      <c r="C361" s="54"/>
      <c r="D361" s="54" t="s">
        <v>915</v>
      </c>
      <c r="E361" s="54" t="s">
        <v>914</v>
      </c>
      <c r="F361" s="55" t="s">
        <v>21</v>
      </c>
      <c r="G361" s="56" t="s">
        <v>367</v>
      </c>
      <c r="H361" s="159">
        <v>3108</v>
      </c>
      <c r="I361" s="36">
        <v>42595</v>
      </c>
      <c r="J361" s="54" t="s">
        <v>367</v>
      </c>
    </row>
    <row r="362" spans="1:10" ht="30" hidden="1" customHeight="1" x14ac:dyDescent="0.25">
      <c r="A362" s="64"/>
      <c r="B362" s="93"/>
      <c r="C362" s="54"/>
      <c r="D362" s="54" t="s">
        <v>915</v>
      </c>
      <c r="E362" s="54" t="s">
        <v>914</v>
      </c>
      <c r="F362" s="55" t="s">
        <v>21</v>
      </c>
      <c r="G362" s="56" t="s">
        <v>367</v>
      </c>
      <c r="H362" s="159">
        <v>3108</v>
      </c>
      <c r="I362" s="36">
        <v>42595</v>
      </c>
      <c r="J362" s="54" t="s">
        <v>367</v>
      </c>
    </row>
    <row r="363" spans="1:10" ht="30" hidden="1" customHeight="1" x14ac:dyDescent="0.25">
      <c r="A363" s="64"/>
      <c r="B363" s="93"/>
      <c r="C363" s="54"/>
      <c r="D363" s="54" t="s">
        <v>915</v>
      </c>
      <c r="E363" s="54" t="s">
        <v>914</v>
      </c>
      <c r="F363" s="55" t="s">
        <v>21</v>
      </c>
      <c r="G363" s="56" t="s">
        <v>367</v>
      </c>
      <c r="H363" s="159">
        <v>3108</v>
      </c>
      <c r="I363" s="36">
        <v>42595</v>
      </c>
      <c r="J363" s="54" t="s">
        <v>367</v>
      </c>
    </row>
    <row r="364" spans="1:10" ht="30" hidden="1" customHeight="1" x14ac:dyDescent="0.25">
      <c r="A364" s="64"/>
      <c r="B364" s="93"/>
      <c r="C364" s="54"/>
      <c r="D364" s="54" t="s">
        <v>915</v>
      </c>
      <c r="E364" s="54" t="s">
        <v>914</v>
      </c>
      <c r="F364" s="55" t="s">
        <v>21</v>
      </c>
      <c r="G364" s="56" t="s">
        <v>367</v>
      </c>
      <c r="H364" s="159">
        <v>3108</v>
      </c>
      <c r="I364" s="36">
        <v>42595</v>
      </c>
      <c r="J364" s="54" t="s">
        <v>367</v>
      </c>
    </row>
    <row r="365" spans="1:10" ht="30" hidden="1" customHeight="1" x14ac:dyDescent="0.25">
      <c r="A365" s="64"/>
      <c r="B365" s="93"/>
      <c r="C365" s="54"/>
      <c r="D365" s="54" t="s">
        <v>915</v>
      </c>
      <c r="E365" s="54" t="s">
        <v>914</v>
      </c>
      <c r="F365" s="55" t="s">
        <v>21</v>
      </c>
      <c r="G365" s="56" t="s">
        <v>367</v>
      </c>
      <c r="H365" s="159">
        <v>3108</v>
      </c>
      <c r="I365" s="36">
        <v>42595</v>
      </c>
      <c r="J365" s="54" t="s">
        <v>367</v>
      </c>
    </row>
    <row r="366" spans="1:10" ht="30" hidden="1" customHeight="1" x14ac:dyDescent="0.25">
      <c r="A366" s="64"/>
      <c r="B366" s="93"/>
      <c r="C366" s="54"/>
      <c r="D366" s="54" t="s">
        <v>915</v>
      </c>
      <c r="E366" s="54" t="s">
        <v>914</v>
      </c>
      <c r="F366" s="55" t="s">
        <v>21</v>
      </c>
      <c r="G366" s="56" t="s">
        <v>367</v>
      </c>
      <c r="H366" s="159">
        <v>3108</v>
      </c>
      <c r="I366" s="36">
        <v>42595</v>
      </c>
      <c r="J366" s="54" t="s">
        <v>367</v>
      </c>
    </row>
    <row r="367" spans="1:10" ht="30" hidden="1" customHeight="1" x14ac:dyDescent="0.25">
      <c r="A367" s="64"/>
      <c r="B367" s="93"/>
      <c r="C367" s="54"/>
      <c r="D367" s="54" t="s">
        <v>915</v>
      </c>
      <c r="E367" s="54" t="s">
        <v>914</v>
      </c>
      <c r="F367" s="55" t="s">
        <v>21</v>
      </c>
      <c r="G367" s="56" t="s">
        <v>367</v>
      </c>
      <c r="H367" s="159">
        <v>3108</v>
      </c>
      <c r="I367" s="36">
        <v>42595</v>
      </c>
      <c r="J367" s="54" t="s">
        <v>367</v>
      </c>
    </row>
    <row r="368" spans="1:10" ht="30" hidden="1" customHeight="1" x14ac:dyDescent="0.25">
      <c r="A368" s="64"/>
      <c r="B368" s="93"/>
      <c r="C368" s="54"/>
      <c r="D368" s="54" t="s">
        <v>915</v>
      </c>
      <c r="E368" s="54" t="s">
        <v>914</v>
      </c>
      <c r="F368" s="55" t="s">
        <v>21</v>
      </c>
      <c r="G368" s="56" t="s">
        <v>367</v>
      </c>
      <c r="H368" s="159">
        <v>3108</v>
      </c>
      <c r="I368" s="36">
        <v>42595</v>
      </c>
      <c r="J368" s="54" t="s">
        <v>367</v>
      </c>
    </row>
    <row r="369" spans="1:10" ht="30" hidden="1" customHeight="1" x14ac:dyDescent="0.25">
      <c r="A369" s="64"/>
      <c r="B369" s="93"/>
      <c r="C369" s="54"/>
      <c r="D369" s="54" t="s">
        <v>915</v>
      </c>
      <c r="E369" s="54" t="s">
        <v>914</v>
      </c>
      <c r="F369" s="55" t="s">
        <v>21</v>
      </c>
      <c r="G369" s="56" t="s">
        <v>367</v>
      </c>
      <c r="H369" s="159">
        <v>3108</v>
      </c>
      <c r="I369" s="36">
        <v>42595</v>
      </c>
      <c r="J369" s="54" t="s">
        <v>367</v>
      </c>
    </row>
    <row r="370" spans="1:10" ht="30" hidden="1" customHeight="1" x14ac:dyDescent="0.25">
      <c r="A370" s="64"/>
      <c r="B370" s="93"/>
      <c r="C370" s="54"/>
      <c r="D370" s="54" t="s">
        <v>915</v>
      </c>
      <c r="E370" s="54" t="s">
        <v>914</v>
      </c>
      <c r="F370" s="55" t="s">
        <v>21</v>
      </c>
      <c r="G370" s="56" t="s">
        <v>367</v>
      </c>
      <c r="H370" s="159">
        <v>3108</v>
      </c>
      <c r="I370" s="36">
        <v>42595</v>
      </c>
      <c r="J370" s="54" t="s">
        <v>367</v>
      </c>
    </row>
    <row r="371" spans="1:10" ht="30" hidden="1" customHeight="1" x14ac:dyDescent="0.25">
      <c r="A371" s="64"/>
      <c r="B371" s="93"/>
      <c r="C371" s="54"/>
      <c r="D371" s="54" t="s">
        <v>915</v>
      </c>
      <c r="E371" s="54" t="s">
        <v>914</v>
      </c>
      <c r="F371" s="55" t="s">
        <v>21</v>
      </c>
      <c r="G371" s="56" t="s">
        <v>367</v>
      </c>
      <c r="H371" s="159">
        <v>3108</v>
      </c>
      <c r="I371" s="36">
        <v>42595</v>
      </c>
      <c r="J371" s="54" t="s">
        <v>367</v>
      </c>
    </row>
    <row r="372" spans="1:10" ht="30" hidden="1" customHeight="1" x14ac:dyDescent="0.25">
      <c r="A372" s="64"/>
      <c r="B372" s="93"/>
      <c r="C372" s="54"/>
      <c r="D372" s="54" t="s">
        <v>915</v>
      </c>
      <c r="E372" s="54" t="s">
        <v>914</v>
      </c>
      <c r="F372" s="55" t="s">
        <v>21</v>
      </c>
      <c r="G372" s="56" t="s">
        <v>367</v>
      </c>
      <c r="H372" s="159">
        <v>3108</v>
      </c>
      <c r="I372" s="36">
        <v>42595</v>
      </c>
      <c r="J372" s="54" t="s">
        <v>367</v>
      </c>
    </row>
    <row r="373" spans="1:10" ht="30" hidden="1" customHeight="1" x14ac:dyDescent="0.25">
      <c r="A373" s="64"/>
      <c r="B373" s="93"/>
      <c r="C373" s="54"/>
      <c r="D373" s="54" t="s">
        <v>915</v>
      </c>
      <c r="E373" s="54" t="s">
        <v>914</v>
      </c>
      <c r="F373" s="55" t="s">
        <v>21</v>
      </c>
      <c r="G373" s="56" t="s">
        <v>367</v>
      </c>
      <c r="H373" s="159">
        <v>3108</v>
      </c>
      <c r="I373" s="36">
        <v>42595</v>
      </c>
      <c r="J373" s="54" t="s">
        <v>367</v>
      </c>
    </row>
    <row r="374" spans="1:10" ht="30" hidden="1" customHeight="1" x14ac:dyDescent="0.25">
      <c r="A374" s="64"/>
      <c r="B374" s="93"/>
      <c r="C374" s="54"/>
      <c r="D374" s="54" t="s">
        <v>915</v>
      </c>
      <c r="E374" s="54" t="s">
        <v>914</v>
      </c>
      <c r="F374" s="55" t="s">
        <v>21</v>
      </c>
      <c r="G374" s="56" t="s">
        <v>367</v>
      </c>
      <c r="H374" s="159">
        <v>3108</v>
      </c>
      <c r="I374" s="36">
        <v>42595</v>
      </c>
      <c r="J374" s="54" t="s">
        <v>367</v>
      </c>
    </row>
    <row r="375" spans="1:10" ht="30" hidden="1" customHeight="1" x14ac:dyDescent="0.25">
      <c r="A375" s="64"/>
      <c r="B375" s="93"/>
      <c r="C375" s="54"/>
      <c r="D375" s="54" t="s">
        <v>915</v>
      </c>
      <c r="E375" s="54" t="s">
        <v>914</v>
      </c>
      <c r="F375" s="55" t="s">
        <v>21</v>
      </c>
      <c r="G375" s="56" t="s">
        <v>367</v>
      </c>
      <c r="H375" s="159">
        <v>3108</v>
      </c>
      <c r="I375" s="36">
        <v>42595</v>
      </c>
      <c r="J375" s="54" t="s">
        <v>367</v>
      </c>
    </row>
    <row r="376" spans="1:10" ht="30" hidden="1" customHeight="1" x14ac:dyDescent="0.25">
      <c r="A376" s="64"/>
      <c r="B376" s="93"/>
      <c r="C376" s="54"/>
      <c r="D376" s="54" t="s">
        <v>915</v>
      </c>
      <c r="E376" s="54" t="s">
        <v>914</v>
      </c>
      <c r="F376" s="55" t="s">
        <v>21</v>
      </c>
      <c r="G376" s="56" t="s">
        <v>367</v>
      </c>
      <c r="H376" s="159">
        <v>3108</v>
      </c>
      <c r="I376" s="36">
        <v>42595</v>
      </c>
      <c r="J376" s="54" t="s">
        <v>367</v>
      </c>
    </row>
    <row r="377" spans="1:10" ht="30" hidden="1" customHeight="1" x14ac:dyDescent="0.25">
      <c r="A377" s="64"/>
      <c r="B377" s="93"/>
      <c r="C377" s="54"/>
      <c r="D377" s="54" t="s">
        <v>915</v>
      </c>
      <c r="E377" s="54" t="s">
        <v>914</v>
      </c>
      <c r="F377" s="55" t="s">
        <v>21</v>
      </c>
      <c r="G377" s="56" t="s">
        <v>367</v>
      </c>
      <c r="H377" s="159">
        <v>3108</v>
      </c>
      <c r="I377" s="36">
        <v>42595</v>
      </c>
      <c r="J377" s="54" t="s">
        <v>367</v>
      </c>
    </row>
    <row r="378" spans="1:10" ht="30" hidden="1" customHeight="1" x14ac:dyDescent="0.25">
      <c r="A378" s="64"/>
      <c r="B378" s="93"/>
      <c r="C378" s="54"/>
      <c r="D378" s="54" t="s">
        <v>915</v>
      </c>
      <c r="E378" s="54" t="s">
        <v>914</v>
      </c>
      <c r="F378" s="55" t="s">
        <v>21</v>
      </c>
      <c r="G378" s="56" t="s">
        <v>367</v>
      </c>
      <c r="H378" s="159">
        <v>3108</v>
      </c>
      <c r="I378" s="36">
        <v>42595</v>
      </c>
      <c r="J378" s="54" t="s">
        <v>367</v>
      </c>
    </row>
    <row r="379" spans="1:10" ht="30" hidden="1" customHeight="1" x14ac:dyDescent="0.25">
      <c r="A379" s="64"/>
      <c r="B379" s="93"/>
      <c r="C379" s="54"/>
      <c r="D379" s="54" t="s">
        <v>915</v>
      </c>
      <c r="E379" s="54" t="s">
        <v>914</v>
      </c>
      <c r="F379" s="55" t="s">
        <v>21</v>
      </c>
      <c r="G379" s="56" t="s">
        <v>367</v>
      </c>
      <c r="H379" s="159">
        <v>3108</v>
      </c>
      <c r="I379" s="36">
        <v>42595</v>
      </c>
      <c r="J379" s="54" t="s">
        <v>367</v>
      </c>
    </row>
    <row r="380" spans="1:10" ht="30" hidden="1" customHeight="1" x14ac:dyDescent="0.25">
      <c r="A380" s="64"/>
      <c r="B380" s="93"/>
      <c r="C380" s="54"/>
      <c r="D380" s="54" t="s">
        <v>915</v>
      </c>
      <c r="E380" s="54" t="s">
        <v>914</v>
      </c>
      <c r="F380" s="55" t="s">
        <v>21</v>
      </c>
      <c r="G380" s="56" t="s">
        <v>367</v>
      </c>
      <c r="H380" s="159">
        <v>3108</v>
      </c>
      <c r="I380" s="36">
        <v>42595</v>
      </c>
      <c r="J380" s="54" t="s">
        <v>367</v>
      </c>
    </row>
    <row r="381" spans="1:10" ht="30" hidden="1" customHeight="1" x14ac:dyDescent="0.25">
      <c r="A381" s="64"/>
      <c r="B381" s="93"/>
      <c r="C381" s="54"/>
      <c r="D381" s="54" t="s">
        <v>915</v>
      </c>
      <c r="E381" s="54" t="s">
        <v>914</v>
      </c>
      <c r="F381" s="55" t="s">
        <v>21</v>
      </c>
      <c r="G381" s="56" t="s">
        <v>367</v>
      </c>
      <c r="H381" s="159">
        <v>3108</v>
      </c>
      <c r="I381" s="36">
        <v>42595</v>
      </c>
      <c r="J381" s="54" t="s">
        <v>367</v>
      </c>
    </row>
    <row r="382" spans="1:10" ht="30" hidden="1" customHeight="1" x14ac:dyDescent="0.25">
      <c r="A382" s="64"/>
      <c r="B382" s="93"/>
      <c r="C382" s="54"/>
      <c r="D382" s="54" t="s">
        <v>915</v>
      </c>
      <c r="E382" s="54" t="s">
        <v>914</v>
      </c>
      <c r="F382" s="55" t="s">
        <v>21</v>
      </c>
      <c r="G382" s="56" t="s">
        <v>367</v>
      </c>
      <c r="H382" s="159">
        <v>3108</v>
      </c>
      <c r="I382" s="36">
        <v>42595</v>
      </c>
      <c r="J382" s="54" t="s">
        <v>367</v>
      </c>
    </row>
    <row r="383" spans="1:10" ht="30" hidden="1" customHeight="1" x14ac:dyDescent="0.25">
      <c r="A383" s="64"/>
      <c r="B383" s="93"/>
      <c r="C383" s="54"/>
      <c r="D383" s="54" t="s">
        <v>915</v>
      </c>
      <c r="E383" s="54" t="s">
        <v>914</v>
      </c>
      <c r="F383" s="55" t="s">
        <v>21</v>
      </c>
      <c r="G383" s="56" t="s">
        <v>367</v>
      </c>
      <c r="H383" s="159">
        <v>3108</v>
      </c>
      <c r="I383" s="36">
        <v>42595</v>
      </c>
      <c r="J383" s="54" t="s">
        <v>367</v>
      </c>
    </row>
    <row r="384" spans="1:10" ht="30" hidden="1" customHeight="1" x14ac:dyDescent="0.25">
      <c r="A384" s="64"/>
      <c r="B384" s="93"/>
      <c r="C384" s="54"/>
      <c r="D384" s="54" t="s">
        <v>915</v>
      </c>
      <c r="E384" s="54" t="s">
        <v>914</v>
      </c>
      <c r="F384" s="55" t="s">
        <v>21</v>
      </c>
      <c r="G384" s="56" t="s">
        <v>367</v>
      </c>
      <c r="H384" s="159">
        <v>3108</v>
      </c>
      <c r="I384" s="36">
        <v>42595</v>
      </c>
      <c r="J384" s="54" t="s">
        <v>367</v>
      </c>
    </row>
    <row r="385" spans="1:10" ht="30" hidden="1" customHeight="1" x14ac:dyDescent="0.25">
      <c r="A385" s="64"/>
      <c r="B385" s="93"/>
      <c r="C385" s="54"/>
      <c r="D385" s="54" t="s">
        <v>916</v>
      </c>
      <c r="E385" s="54" t="s">
        <v>917</v>
      </c>
      <c r="F385" s="55" t="s">
        <v>21</v>
      </c>
      <c r="G385" s="56" t="s">
        <v>11</v>
      </c>
      <c r="H385" s="159">
        <v>533.83000000000004</v>
      </c>
      <c r="I385" s="36">
        <v>42595</v>
      </c>
      <c r="J385" s="54" t="s">
        <v>552</v>
      </c>
    </row>
    <row r="386" spans="1:10" ht="30" hidden="1" customHeight="1" x14ac:dyDescent="0.25">
      <c r="A386" s="64"/>
      <c r="B386" s="93"/>
      <c r="C386" s="54"/>
      <c r="D386" s="54" t="s">
        <v>833</v>
      </c>
      <c r="E386" s="54" t="s">
        <v>918</v>
      </c>
      <c r="F386" s="55" t="s">
        <v>21</v>
      </c>
      <c r="G386" s="56" t="s">
        <v>11</v>
      </c>
      <c r="H386" s="159">
        <v>2195</v>
      </c>
      <c r="I386" s="36">
        <v>42595</v>
      </c>
      <c r="J386" s="54" t="s">
        <v>552</v>
      </c>
    </row>
    <row r="387" spans="1:10" ht="30" hidden="1" customHeight="1" x14ac:dyDescent="0.25">
      <c r="A387" s="64"/>
      <c r="B387" s="93"/>
      <c r="C387" s="54"/>
      <c r="D387" s="54" t="s">
        <v>919</v>
      </c>
      <c r="E387" s="54" t="s">
        <v>920</v>
      </c>
      <c r="F387" s="55" t="s">
        <v>21</v>
      </c>
      <c r="G387" s="56" t="s">
        <v>11</v>
      </c>
      <c r="H387" s="159">
        <v>1298</v>
      </c>
      <c r="I387" s="36">
        <v>42595</v>
      </c>
      <c r="J387" s="54" t="s">
        <v>552</v>
      </c>
    </row>
    <row r="388" spans="1:10" ht="30" hidden="1" customHeight="1" x14ac:dyDescent="0.25">
      <c r="A388" s="64"/>
      <c r="B388" s="93"/>
      <c r="C388" s="54"/>
      <c r="D388" s="54" t="s">
        <v>373</v>
      </c>
      <c r="E388" s="54" t="s">
        <v>21</v>
      </c>
      <c r="F388" s="55" t="s">
        <v>21</v>
      </c>
      <c r="G388" s="56" t="s">
        <v>11</v>
      </c>
      <c r="H388" s="159">
        <v>6690.6</v>
      </c>
      <c r="I388" s="36">
        <v>42595</v>
      </c>
      <c r="J388" s="54" t="s">
        <v>39</v>
      </c>
    </row>
    <row r="389" spans="1:10" ht="30" hidden="1" customHeight="1" x14ac:dyDescent="0.25">
      <c r="A389" s="64"/>
      <c r="B389" s="93"/>
      <c r="C389" s="54"/>
      <c r="D389" s="54" t="s">
        <v>373</v>
      </c>
      <c r="E389" s="54" t="s">
        <v>21</v>
      </c>
      <c r="F389" s="55" t="s">
        <v>21</v>
      </c>
      <c r="G389" s="56" t="s">
        <v>11</v>
      </c>
      <c r="H389" s="159">
        <v>9571.27</v>
      </c>
      <c r="I389" s="36">
        <v>42595</v>
      </c>
      <c r="J389" s="54" t="s">
        <v>39</v>
      </c>
    </row>
    <row r="390" spans="1:10" ht="30" hidden="1" customHeight="1" x14ac:dyDescent="0.25">
      <c r="A390" s="64"/>
      <c r="B390" s="93"/>
      <c r="C390" s="54"/>
      <c r="D390" s="54" t="s">
        <v>373</v>
      </c>
      <c r="E390" s="54" t="s">
        <v>21</v>
      </c>
      <c r="F390" s="55" t="s">
        <v>21</v>
      </c>
      <c r="G390" s="56" t="s">
        <v>11</v>
      </c>
      <c r="H390" s="159">
        <v>8065.89</v>
      </c>
      <c r="I390" s="36">
        <v>42595</v>
      </c>
      <c r="J390" s="54" t="s">
        <v>39</v>
      </c>
    </row>
    <row r="391" spans="1:10" ht="30" hidden="1" customHeight="1" x14ac:dyDescent="0.25">
      <c r="A391" s="64"/>
      <c r="B391" s="93"/>
      <c r="C391" s="54"/>
      <c r="D391" s="54" t="s">
        <v>827</v>
      </c>
      <c r="E391" s="54" t="s">
        <v>21</v>
      </c>
      <c r="F391" s="55" t="s">
        <v>21</v>
      </c>
      <c r="G391" s="56" t="s">
        <v>11</v>
      </c>
      <c r="H391" s="159">
        <v>4534.74</v>
      </c>
      <c r="I391" s="36">
        <v>42595</v>
      </c>
      <c r="J391" s="54" t="s">
        <v>39</v>
      </c>
    </row>
    <row r="392" spans="1:10" ht="30" hidden="1" customHeight="1" x14ac:dyDescent="0.25">
      <c r="A392" s="64"/>
      <c r="B392" s="93"/>
      <c r="C392" s="54"/>
      <c r="D392" s="54" t="s">
        <v>373</v>
      </c>
      <c r="E392" s="54" t="s">
        <v>21</v>
      </c>
      <c r="F392" s="55" t="s">
        <v>21</v>
      </c>
      <c r="G392" s="56" t="s">
        <v>11</v>
      </c>
      <c r="H392" s="159">
        <v>8065.89</v>
      </c>
      <c r="I392" s="36">
        <v>42595</v>
      </c>
      <c r="J392" s="54" t="s">
        <v>39</v>
      </c>
    </row>
    <row r="393" spans="1:10" ht="30" hidden="1" customHeight="1" x14ac:dyDescent="0.25">
      <c r="A393" s="64"/>
      <c r="B393" s="93"/>
      <c r="C393" s="54"/>
      <c r="D393" s="54" t="s">
        <v>921</v>
      </c>
      <c r="E393" s="54" t="s">
        <v>21</v>
      </c>
      <c r="F393" s="55" t="s">
        <v>21</v>
      </c>
      <c r="G393" s="56" t="s">
        <v>367</v>
      </c>
      <c r="H393" s="159">
        <v>339008.12</v>
      </c>
      <c r="I393" s="36">
        <v>42595</v>
      </c>
      <c r="J393" s="54" t="s">
        <v>180</v>
      </c>
    </row>
    <row r="394" spans="1:10" ht="30" hidden="1" customHeight="1" x14ac:dyDescent="0.25">
      <c r="A394" s="64"/>
      <c r="B394" s="93"/>
      <c r="C394" s="54"/>
      <c r="D394" s="54" t="s">
        <v>922</v>
      </c>
      <c r="E394" s="54" t="s">
        <v>21</v>
      </c>
      <c r="F394" s="55" t="s">
        <v>21</v>
      </c>
      <c r="G394" s="56" t="s">
        <v>367</v>
      </c>
      <c r="H394" s="159">
        <v>0</v>
      </c>
      <c r="I394" s="36">
        <v>42595</v>
      </c>
      <c r="J394" s="54" t="s">
        <v>180</v>
      </c>
    </row>
    <row r="395" spans="1:10" ht="30" hidden="1" customHeight="1" x14ac:dyDescent="0.25">
      <c r="A395" s="64"/>
      <c r="B395" s="93"/>
      <c r="C395" s="54"/>
      <c r="D395" s="54" t="s">
        <v>923</v>
      </c>
      <c r="E395" s="54" t="s">
        <v>21</v>
      </c>
      <c r="F395" s="55" t="s">
        <v>21</v>
      </c>
      <c r="G395" s="56" t="s">
        <v>367</v>
      </c>
      <c r="H395" s="159">
        <v>0</v>
      </c>
      <c r="I395" s="36">
        <v>42595</v>
      </c>
      <c r="J395" s="54" t="s">
        <v>180</v>
      </c>
    </row>
    <row r="396" spans="1:10" ht="30" hidden="1" customHeight="1" x14ac:dyDescent="0.25">
      <c r="A396" s="64"/>
      <c r="B396" s="93"/>
      <c r="C396" s="54"/>
      <c r="D396" s="54" t="s">
        <v>924</v>
      </c>
      <c r="E396" s="54" t="s">
        <v>21</v>
      </c>
      <c r="F396" s="55" t="s">
        <v>21</v>
      </c>
      <c r="G396" s="56" t="s">
        <v>367</v>
      </c>
      <c r="H396" s="159">
        <v>0</v>
      </c>
      <c r="I396" s="36">
        <v>42595</v>
      </c>
      <c r="J396" s="54" t="s">
        <v>180</v>
      </c>
    </row>
    <row r="397" spans="1:10" ht="30" hidden="1" customHeight="1" x14ac:dyDescent="0.25">
      <c r="A397" s="64"/>
      <c r="B397" s="93"/>
      <c r="C397" s="54"/>
      <c r="D397" s="54" t="s">
        <v>925</v>
      </c>
      <c r="E397" s="54" t="s">
        <v>21</v>
      </c>
      <c r="F397" s="55" t="s">
        <v>21</v>
      </c>
      <c r="G397" s="56" t="s">
        <v>367</v>
      </c>
      <c r="H397" s="159">
        <v>0</v>
      </c>
      <c r="I397" s="36">
        <v>42595</v>
      </c>
      <c r="J397" s="54" t="s">
        <v>180</v>
      </c>
    </row>
    <row r="398" spans="1:10" ht="30" hidden="1" customHeight="1" x14ac:dyDescent="0.25">
      <c r="A398" s="64"/>
      <c r="B398" s="93"/>
      <c r="C398" s="54"/>
      <c r="D398" s="54" t="s">
        <v>926</v>
      </c>
      <c r="E398" s="54" t="s">
        <v>21</v>
      </c>
      <c r="F398" s="55" t="s">
        <v>21</v>
      </c>
      <c r="G398" s="56" t="s">
        <v>367</v>
      </c>
      <c r="H398" s="159">
        <v>0</v>
      </c>
      <c r="I398" s="36">
        <v>42595</v>
      </c>
      <c r="J398" s="54" t="s">
        <v>180</v>
      </c>
    </row>
    <row r="399" spans="1:10" ht="30" hidden="1" customHeight="1" x14ac:dyDescent="0.25">
      <c r="A399" s="64"/>
      <c r="B399" s="93"/>
      <c r="C399" s="54"/>
      <c r="D399" s="54" t="s">
        <v>927</v>
      </c>
      <c r="E399" s="54" t="s">
        <v>21</v>
      </c>
      <c r="F399" s="55" t="s">
        <v>21</v>
      </c>
      <c r="G399" s="56" t="s">
        <v>367</v>
      </c>
      <c r="H399" s="159">
        <v>0</v>
      </c>
      <c r="I399" s="36">
        <v>42595</v>
      </c>
      <c r="J399" s="54" t="s">
        <v>180</v>
      </c>
    </row>
    <row r="400" spans="1:10" ht="30" hidden="1" customHeight="1" x14ac:dyDescent="0.25">
      <c r="A400" s="64"/>
      <c r="B400" s="93"/>
      <c r="C400" s="54"/>
      <c r="D400" s="54" t="s">
        <v>928</v>
      </c>
      <c r="E400" s="54" t="s">
        <v>21</v>
      </c>
      <c r="F400" s="55" t="s">
        <v>21</v>
      </c>
      <c r="G400" s="56" t="s">
        <v>367</v>
      </c>
      <c r="H400" s="159">
        <v>0</v>
      </c>
      <c r="I400" s="36">
        <v>42595</v>
      </c>
      <c r="J400" s="54" t="s">
        <v>180</v>
      </c>
    </row>
    <row r="401" spans="1:10" ht="30" hidden="1" customHeight="1" x14ac:dyDescent="0.25">
      <c r="A401" s="64"/>
      <c r="B401" s="93"/>
      <c r="C401" s="54"/>
      <c r="D401" s="54" t="s">
        <v>889</v>
      </c>
      <c r="E401" s="54" t="s">
        <v>888</v>
      </c>
      <c r="F401" s="59" t="s">
        <v>21</v>
      </c>
      <c r="G401" s="60" t="s">
        <v>11</v>
      </c>
      <c r="H401" s="159">
        <v>168256.2</v>
      </c>
      <c r="I401" s="36">
        <v>42794</v>
      </c>
      <c r="J401" s="54" t="s">
        <v>180</v>
      </c>
    </row>
    <row r="402" spans="1:10" ht="30" hidden="1" customHeight="1" x14ac:dyDescent="0.25">
      <c r="A402" s="64"/>
      <c r="B402" s="93"/>
      <c r="C402" s="54"/>
      <c r="D402" s="54" t="s">
        <v>890</v>
      </c>
      <c r="E402" s="54" t="s">
        <v>891</v>
      </c>
      <c r="F402" s="59" t="s">
        <v>21</v>
      </c>
      <c r="G402" s="60" t="s">
        <v>64</v>
      </c>
      <c r="H402" s="159">
        <v>41631.589999999997</v>
      </c>
      <c r="I402" s="36">
        <v>42794</v>
      </c>
      <c r="J402" s="54" t="s">
        <v>180</v>
      </c>
    </row>
    <row r="403" spans="1:10" ht="30" hidden="1" customHeight="1" x14ac:dyDescent="0.25">
      <c r="A403" s="64"/>
      <c r="B403" s="93"/>
      <c r="C403" s="54"/>
      <c r="D403" s="54" t="s">
        <v>547</v>
      </c>
      <c r="E403" s="54" t="s">
        <v>887</v>
      </c>
      <c r="F403" s="59" t="s">
        <v>886</v>
      </c>
      <c r="G403" s="60" t="s">
        <v>11</v>
      </c>
      <c r="H403" s="159">
        <v>2550951.4</v>
      </c>
      <c r="I403" s="36">
        <v>42807</v>
      </c>
      <c r="J403" s="54" t="s">
        <v>361</v>
      </c>
    </row>
    <row r="404" spans="1:10" ht="30" hidden="1" customHeight="1" x14ac:dyDescent="0.25">
      <c r="A404" s="64"/>
      <c r="B404" s="93"/>
      <c r="C404" s="54"/>
      <c r="D404" s="54" t="s">
        <v>550</v>
      </c>
      <c r="E404" s="54" t="s">
        <v>852</v>
      </c>
      <c r="F404" s="59" t="s">
        <v>21</v>
      </c>
      <c r="G404" s="60" t="s">
        <v>11</v>
      </c>
      <c r="H404" s="159">
        <v>3900.89</v>
      </c>
      <c r="I404" s="36">
        <v>42865</v>
      </c>
      <c r="J404" s="54" t="s">
        <v>820</v>
      </c>
    </row>
    <row r="405" spans="1:10" ht="30" hidden="1" customHeight="1" x14ac:dyDescent="0.25">
      <c r="A405" s="64"/>
      <c r="B405" s="93"/>
      <c r="C405" s="54"/>
      <c r="D405" s="54" t="s">
        <v>550</v>
      </c>
      <c r="E405" s="54" t="s">
        <v>852</v>
      </c>
      <c r="F405" s="59" t="s">
        <v>21</v>
      </c>
      <c r="G405" s="60" t="s">
        <v>11</v>
      </c>
      <c r="H405" s="159">
        <v>3900.89</v>
      </c>
      <c r="I405" s="36">
        <v>42865</v>
      </c>
      <c r="J405" s="54" t="s">
        <v>820</v>
      </c>
    </row>
    <row r="406" spans="1:10" ht="30" hidden="1" customHeight="1" x14ac:dyDescent="0.25">
      <c r="A406" s="64"/>
      <c r="B406" s="93"/>
      <c r="C406" s="54"/>
      <c r="D406" s="54" t="s">
        <v>550</v>
      </c>
      <c r="E406" s="54" t="s">
        <v>852</v>
      </c>
      <c r="F406" s="59" t="s">
        <v>21</v>
      </c>
      <c r="G406" s="60" t="s">
        <v>11</v>
      </c>
      <c r="H406" s="159">
        <v>3900.89</v>
      </c>
      <c r="I406" s="36">
        <v>42865</v>
      </c>
      <c r="J406" s="54" t="s">
        <v>820</v>
      </c>
    </row>
    <row r="407" spans="1:10" ht="30" hidden="1" customHeight="1" x14ac:dyDescent="0.25">
      <c r="A407" s="64"/>
      <c r="B407" s="93"/>
      <c r="C407" s="54"/>
      <c r="D407" s="54" t="s">
        <v>550</v>
      </c>
      <c r="E407" s="54" t="s">
        <v>852</v>
      </c>
      <c r="F407" s="59" t="s">
        <v>21</v>
      </c>
      <c r="G407" s="60" t="s">
        <v>11</v>
      </c>
      <c r="H407" s="159">
        <v>3900.89</v>
      </c>
      <c r="I407" s="36">
        <v>42865</v>
      </c>
      <c r="J407" s="54" t="s">
        <v>820</v>
      </c>
    </row>
    <row r="408" spans="1:10" ht="30" hidden="1" customHeight="1" x14ac:dyDescent="0.25">
      <c r="A408" s="64"/>
      <c r="B408" s="93"/>
      <c r="C408" s="54"/>
      <c r="D408" s="54" t="s">
        <v>550</v>
      </c>
      <c r="E408" s="54" t="s">
        <v>852</v>
      </c>
      <c r="F408" s="59" t="s">
        <v>21</v>
      </c>
      <c r="G408" s="60" t="s">
        <v>11</v>
      </c>
      <c r="H408" s="159">
        <v>3900.89</v>
      </c>
      <c r="I408" s="36">
        <v>42865</v>
      </c>
      <c r="J408" s="54" t="s">
        <v>820</v>
      </c>
    </row>
    <row r="409" spans="1:10" ht="30" hidden="1" customHeight="1" x14ac:dyDescent="0.25">
      <c r="A409" s="64"/>
      <c r="B409" s="93"/>
      <c r="C409" s="54"/>
      <c r="D409" s="54" t="s">
        <v>550</v>
      </c>
      <c r="E409" s="54" t="s">
        <v>852</v>
      </c>
      <c r="F409" s="59" t="s">
        <v>21</v>
      </c>
      <c r="G409" s="60" t="s">
        <v>11</v>
      </c>
      <c r="H409" s="159">
        <v>3900.89</v>
      </c>
      <c r="I409" s="36">
        <v>42865</v>
      </c>
      <c r="J409" s="54" t="s">
        <v>820</v>
      </c>
    </row>
    <row r="410" spans="1:10" ht="30" hidden="1" customHeight="1" x14ac:dyDescent="0.25">
      <c r="A410" s="64"/>
      <c r="B410" s="93"/>
      <c r="C410" s="54"/>
      <c r="D410" s="54" t="s">
        <v>550</v>
      </c>
      <c r="E410" s="54" t="s">
        <v>852</v>
      </c>
      <c r="F410" s="59" t="s">
        <v>21</v>
      </c>
      <c r="G410" s="60" t="s">
        <v>11</v>
      </c>
      <c r="H410" s="159">
        <v>3900.89</v>
      </c>
      <c r="I410" s="36">
        <v>42865</v>
      </c>
      <c r="J410" s="54" t="s">
        <v>820</v>
      </c>
    </row>
    <row r="411" spans="1:10" ht="30" hidden="1" customHeight="1" x14ac:dyDescent="0.25">
      <c r="A411" s="64"/>
      <c r="B411" s="93"/>
      <c r="C411" s="54"/>
      <c r="D411" s="54" t="s">
        <v>550</v>
      </c>
      <c r="E411" s="54" t="s">
        <v>852</v>
      </c>
      <c r="F411" s="59" t="s">
        <v>21</v>
      </c>
      <c r="G411" s="60" t="s">
        <v>11</v>
      </c>
      <c r="H411" s="159">
        <v>3900.89</v>
      </c>
      <c r="I411" s="36">
        <v>42865</v>
      </c>
      <c r="J411" s="54" t="s">
        <v>820</v>
      </c>
    </row>
    <row r="412" spans="1:10" ht="30" hidden="1" customHeight="1" x14ac:dyDescent="0.25">
      <c r="A412" s="64"/>
      <c r="B412" s="93"/>
      <c r="C412" s="54"/>
      <c r="D412" s="54" t="s">
        <v>550</v>
      </c>
      <c r="E412" s="54" t="s">
        <v>852</v>
      </c>
      <c r="F412" s="59" t="s">
        <v>21</v>
      </c>
      <c r="G412" s="60" t="s">
        <v>11</v>
      </c>
      <c r="H412" s="159">
        <v>3900.89</v>
      </c>
      <c r="I412" s="36">
        <v>42865</v>
      </c>
      <c r="J412" s="54" t="s">
        <v>820</v>
      </c>
    </row>
    <row r="413" spans="1:10" ht="30" hidden="1" customHeight="1" x14ac:dyDescent="0.25">
      <c r="A413" s="64"/>
      <c r="B413" s="93"/>
      <c r="C413" s="54"/>
      <c r="D413" s="54" t="s">
        <v>550</v>
      </c>
      <c r="E413" s="54" t="s">
        <v>852</v>
      </c>
      <c r="F413" s="59" t="s">
        <v>21</v>
      </c>
      <c r="G413" s="60" t="s">
        <v>11</v>
      </c>
      <c r="H413" s="159">
        <v>3900.89</v>
      </c>
      <c r="I413" s="36">
        <v>42865</v>
      </c>
      <c r="J413" s="54" t="s">
        <v>820</v>
      </c>
    </row>
    <row r="414" spans="1:10" ht="30" hidden="1" customHeight="1" x14ac:dyDescent="0.25">
      <c r="A414" s="64"/>
      <c r="B414" s="93"/>
      <c r="C414" s="54"/>
      <c r="D414" s="54" t="s">
        <v>550</v>
      </c>
      <c r="E414" s="54" t="s">
        <v>852</v>
      </c>
      <c r="F414" s="59" t="s">
        <v>21</v>
      </c>
      <c r="G414" s="60" t="s">
        <v>11</v>
      </c>
      <c r="H414" s="159">
        <v>3900.89</v>
      </c>
      <c r="I414" s="36">
        <v>42865</v>
      </c>
      <c r="J414" s="54" t="s">
        <v>820</v>
      </c>
    </row>
    <row r="415" spans="1:10" ht="30" hidden="1" customHeight="1" x14ac:dyDescent="0.25">
      <c r="A415" s="64"/>
      <c r="B415" s="93"/>
      <c r="C415" s="54"/>
      <c r="D415" s="54" t="s">
        <v>550</v>
      </c>
      <c r="E415" s="54" t="s">
        <v>852</v>
      </c>
      <c r="F415" s="59" t="s">
        <v>21</v>
      </c>
      <c r="G415" s="60" t="s">
        <v>11</v>
      </c>
      <c r="H415" s="159">
        <v>3900.89</v>
      </c>
      <c r="I415" s="36">
        <v>42865</v>
      </c>
      <c r="J415" s="54" t="s">
        <v>820</v>
      </c>
    </row>
    <row r="416" spans="1:10" ht="30" hidden="1" customHeight="1" x14ac:dyDescent="0.25">
      <c r="A416" s="64"/>
      <c r="B416" s="93"/>
      <c r="C416" s="54"/>
      <c r="D416" s="54" t="s">
        <v>550</v>
      </c>
      <c r="E416" s="54" t="s">
        <v>852</v>
      </c>
      <c r="F416" s="59" t="s">
        <v>21</v>
      </c>
      <c r="G416" s="60" t="s">
        <v>11</v>
      </c>
      <c r="H416" s="159">
        <v>3900.89</v>
      </c>
      <c r="I416" s="36">
        <v>42865</v>
      </c>
      <c r="J416" s="54" t="s">
        <v>820</v>
      </c>
    </row>
    <row r="417" spans="1:10" ht="30" hidden="1" customHeight="1" x14ac:dyDescent="0.25">
      <c r="A417" s="64"/>
      <c r="B417" s="93"/>
      <c r="C417" s="54"/>
      <c r="D417" s="54" t="s">
        <v>137</v>
      </c>
      <c r="E417" s="54" t="s">
        <v>821</v>
      </c>
      <c r="F417" s="59" t="s">
        <v>853</v>
      </c>
      <c r="G417" s="60" t="s">
        <v>11</v>
      </c>
      <c r="H417" s="159">
        <v>23262.52</v>
      </c>
      <c r="I417" s="36">
        <v>42865</v>
      </c>
      <c r="J417" s="54" t="s">
        <v>820</v>
      </c>
    </row>
    <row r="418" spans="1:10" ht="30" hidden="1" customHeight="1" x14ac:dyDescent="0.25">
      <c r="A418" s="64"/>
      <c r="B418" s="93"/>
      <c r="C418" s="54"/>
      <c r="D418" s="54" t="s">
        <v>145</v>
      </c>
      <c r="E418" s="54" t="s">
        <v>854</v>
      </c>
      <c r="F418" s="59" t="s">
        <v>855</v>
      </c>
      <c r="G418" s="60" t="s">
        <v>11</v>
      </c>
      <c r="H418" s="159">
        <v>76665.59</v>
      </c>
      <c r="I418" s="36">
        <v>42865</v>
      </c>
      <c r="J418" s="54" t="s">
        <v>820</v>
      </c>
    </row>
    <row r="419" spans="1:10" ht="30" hidden="1" customHeight="1" x14ac:dyDescent="0.25">
      <c r="A419" s="64"/>
      <c r="B419" s="93"/>
      <c r="C419" s="54"/>
      <c r="D419" s="54" t="s">
        <v>66</v>
      </c>
      <c r="E419" s="54" t="s">
        <v>856</v>
      </c>
      <c r="F419" s="59" t="s">
        <v>764</v>
      </c>
      <c r="G419" s="60" t="s">
        <v>11</v>
      </c>
      <c r="H419" s="159">
        <v>49363.79</v>
      </c>
      <c r="I419" s="36">
        <v>42865</v>
      </c>
      <c r="J419" s="54" t="s">
        <v>144</v>
      </c>
    </row>
    <row r="420" spans="1:10" ht="30" hidden="1" customHeight="1" x14ac:dyDescent="0.25">
      <c r="A420" s="64"/>
      <c r="B420" s="93"/>
      <c r="C420" s="54"/>
      <c r="D420" s="54" t="s">
        <v>66</v>
      </c>
      <c r="E420" s="54" t="s">
        <v>856</v>
      </c>
      <c r="F420" s="59" t="s">
        <v>857</v>
      </c>
      <c r="G420" s="60" t="s">
        <v>11</v>
      </c>
      <c r="H420" s="159">
        <v>49363.79</v>
      </c>
      <c r="I420" s="36">
        <v>42865</v>
      </c>
      <c r="J420" s="54" t="s">
        <v>144</v>
      </c>
    </row>
    <row r="421" spans="1:10" ht="30" hidden="1" customHeight="1" x14ac:dyDescent="0.25">
      <c r="A421" s="64"/>
      <c r="B421" s="93"/>
      <c r="C421" s="54"/>
      <c r="D421" s="54" t="s">
        <v>66</v>
      </c>
      <c r="E421" s="54" t="s">
        <v>856</v>
      </c>
      <c r="F421" s="59" t="s">
        <v>858</v>
      </c>
      <c r="G421" s="60" t="s">
        <v>11</v>
      </c>
      <c r="H421" s="159">
        <v>49363.79</v>
      </c>
      <c r="I421" s="36">
        <v>42865</v>
      </c>
      <c r="J421" s="54" t="s">
        <v>144</v>
      </c>
    </row>
    <row r="422" spans="1:10" ht="30" hidden="1" customHeight="1" x14ac:dyDescent="0.25">
      <c r="A422" s="64"/>
      <c r="B422" s="93"/>
      <c r="C422" s="54"/>
      <c r="D422" s="54" t="s">
        <v>145</v>
      </c>
      <c r="E422" s="54" t="s">
        <v>854</v>
      </c>
      <c r="F422" s="59" t="s">
        <v>859</v>
      </c>
      <c r="G422" s="60" t="s">
        <v>11</v>
      </c>
      <c r="H422" s="159">
        <v>76665.59</v>
      </c>
      <c r="I422" s="36">
        <v>42865</v>
      </c>
      <c r="J422" s="54" t="s">
        <v>130</v>
      </c>
    </row>
    <row r="423" spans="1:10" ht="30" hidden="1" customHeight="1" x14ac:dyDescent="0.25">
      <c r="A423" s="64"/>
      <c r="B423" s="93"/>
      <c r="C423" s="54"/>
      <c r="D423" s="54" t="s">
        <v>66</v>
      </c>
      <c r="E423" s="54" t="s">
        <v>856</v>
      </c>
      <c r="F423" s="59" t="s">
        <v>860</v>
      </c>
      <c r="G423" s="60" t="s">
        <v>11</v>
      </c>
      <c r="H423" s="159">
        <v>49363.79</v>
      </c>
      <c r="I423" s="36">
        <v>42865</v>
      </c>
      <c r="J423" s="54" t="s">
        <v>130</v>
      </c>
    </row>
    <row r="424" spans="1:10" ht="30" hidden="1" customHeight="1" x14ac:dyDescent="0.25">
      <c r="A424" s="64"/>
      <c r="B424" s="93"/>
      <c r="C424" s="54"/>
      <c r="D424" s="54" t="s">
        <v>145</v>
      </c>
      <c r="E424" s="54" t="s">
        <v>861</v>
      </c>
      <c r="F424" s="59" t="s">
        <v>862</v>
      </c>
      <c r="G424" s="60" t="s">
        <v>11</v>
      </c>
      <c r="H424" s="159">
        <v>50204.7</v>
      </c>
      <c r="I424" s="36">
        <v>42865</v>
      </c>
      <c r="J424" s="54" t="s">
        <v>863</v>
      </c>
    </row>
    <row r="425" spans="1:10" ht="30" hidden="1" customHeight="1" x14ac:dyDescent="0.25">
      <c r="A425" s="64"/>
      <c r="B425" s="93"/>
      <c r="C425" s="54"/>
      <c r="D425" s="54" t="s">
        <v>145</v>
      </c>
      <c r="E425" s="54" t="s">
        <v>861</v>
      </c>
      <c r="F425" s="59" t="s">
        <v>864</v>
      </c>
      <c r="G425" s="60" t="s">
        <v>11</v>
      </c>
      <c r="H425" s="159">
        <v>50204.7</v>
      </c>
      <c r="I425" s="36">
        <v>42865</v>
      </c>
      <c r="J425" s="54" t="s">
        <v>130</v>
      </c>
    </row>
    <row r="426" spans="1:10" ht="30" hidden="1" customHeight="1" x14ac:dyDescent="0.25">
      <c r="A426" s="64"/>
      <c r="B426" s="93"/>
      <c r="C426" s="54"/>
      <c r="D426" s="54" t="s">
        <v>145</v>
      </c>
      <c r="E426" s="54" t="s">
        <v>861</v>
      </c>
      <c r="F426" s="59" t="s">
        <v>865</v>
      </c>
      <c r="G426" s="60" t="s">
        <v>11</v>
      </c>
      <c r="H426" s="159">
        <v>50204.7</v>
      </c>
      <c r="I426" s="36">
        <v>42865</v>
      </c>
      <c r="J426" s="54" t="s">
        <v>130</v>
      </c>
    </row>
    <row r="427" spans="1:10" ht="30" hidden="1" customHeight="1" x14ac:dyDescent="0.25">
      <c r="A427" s="64"/>
      <c r="B427" s="93"/>
      <c r="C427" s="54"/>
      <c r="D427" s="54" t="s">
        <v>145</v>
      </c>
      <c r="E427" s="54" t="s">
        <v>861</v>
      </c>
      <c r="F427" s="59" t="s">
        <v>866</v>
      </c>
      <c r="G427" s="60" t="s">
        <v>11</v>
      </c>
      <c r="H427" s="159">
        <v>50204.7</v>
      </c>
      <c r="I427" s="36">
        <v>42865</v>
      </c>
      <c r="J427" s="54" t="s">
        <v>130</v>
      </c>
    </row>
    <row r="428" spans="1:10" ht="30" hidden="1" customHeight="1" x14ac:dyDescent="0.25">
      <c r="A428" s="64"/>
      <c r="B428" s="93"/>
      <c r="C428" s="54"/>
      <c r="D428" s="54" t="s">
        <v>145</v>
      </c>
      <c r="E428" s="54" t="s">
        <v>861</v>
      </c>
      <c r="F428" s="59" t="s">
        <v>867</v>
      </c>
      <c r="G428" s="60" t="s">
        <v>11</v>
      </c>
      <c r="H428" s="159">
        <v>50204.7</v>
      </c>
      <c r="I428" s="36">
        <v>42865</v>
      </c>
      <c r="J428" s="54" t="s">
        <v>130</v>
      </c>
    </row>
    <row r="429" spans="1:10" ht="30" hidden="1" customHeight="1" x14ac:dyDescent="0.25">
      <c r="A429" s="64"/>
      <c r="B429" s="93"/>
      <c r="C429" s="54"/>
      <c r="D429" s="54" t="s">
        <v>145</v>
      </c>
      <c r="E429" s="54" t="s">
        <v>861</v>
      </c>
      <c r="F429" s="59" t="s">
        <v>868</v>
      </c>
      <c r="G429" s="60" t="s">
        <v>11</v>
      </c>
      <c r="H429" s="159">
        <v>50204.7</v>
      </c>
      <c r="I429" s="36">
        <v>42865</v>
      </c>
      <c r="J429" s="54" t="s">
        <v>130</v>
      </c>
    </row>
    <row r="430" spans="1:10" ht="30" hidden="1" customHeight="1" x14ac:dyDescent="0.25">
      <c r="A430" s="64"/>
      <c r="B430" s="93"/>
      <c r="C430" s="54"/>
      <c r="D430" s="54" t="s">
        <v>145</v>
      </c>
      <c r="E430" s="54" t="s">
        <v>861</v>
      </c>
      <c r="F430" s="59" t="s">
        <v>869</v>
      </c>
      <c r="G430" s="60" t="s">
        <v>11</v>
      </c>
      <c r="H430" s="159">
        <v>50204.7</v>
      </c>
      <c r="I430" s="36">
        <v>42865</v>
      </c>
      <c r="J430" s="54" t="s">
        <v>130</v>
      </c>
    </row>
    <row r="431" spans="1:10" ht="30" hidden="1" customHeight="1" x14ac:dyDescent="0.25">
      <c r="A431" s="64"/>
      <c r="B431" s="93"/>
      <c r="C431" s="54"/>
      <c r="D431" s="54" t="s">
        <v>145</v>
      </c>
      <c r="E431" s="54" t="s">
        <v>861</v>
      </c>
      <c r="F431" s="59" t="s">
        <v>870</v>
      </c>
      <c r="G431" s="60" t="s">
        <v>11</v>
      </c>
      <c r="H431" s="159">
        <v>50204.7</v>
      </c>
      <c r="I431" s="36">
        <v>42865</v>
      </c>
      <c r="J431" s="54" t="s">
        <v>130</v>
      </c>
    </row>
    <row r="432" spans="1:10" ht="30" hidden="1" customHeight="1" x14ac:dyDescent="0.25">
      <c r="A432" s="64"/>
      <c r="B432" s="93"/>
      <c r="C432" s="54"/>
      <c r="D432" s="54" t="s">
        <v>145</v>
      </c>
      <c r="E432" s="54" t="s">
        <v>861</v>
      </c>
      <c r="F432" s="59" t="s">
        <v>871</v>
      </c>
      <c r="G432" s="60" t="s">
        <v>11</v>
      </c>
      <c r="H432" s="159">
        <v>50204.7</v>
      </c>
      <c r="I432" s="36">
        <v>42865</v>
      </c>
      <c r="J432" s="54" t="s">
        <v>130</v>
      </c>
    </row>
    <row r="433" spans="1:10" ht="30" hidden="1" customHeight="1" x14ac:dyDescent="0.25">
      <c r="A433" s="64"/>
      <c r="B433" s="93"/>
      <c r="C433" s="54"/>
      <c r="D433" s="54" t="s">
        <v>145</v>
      </c>
      <c r="E433" s="54" t="s">
        <v>861</v>
      </c>
      <c r="F433" s="59" t="s">
        <v>872</v>
      </c>
      <c r="G433" s="60" t="s">
        <v>11</v>
      </c>
      <c r="H433" s="159">
        <v>50204.7</v>
      </c>
      <c r="I433" s="36">
        <v>42865</v>
      </c>
      <c r="J433" s="54" t="s">
        <v>130</v>
      </c>
    </row>
    <row r="434" spans="1:10" ht="30" hidden="1" customHeight="1" x14ac:dyDescent="0.25">
      <c r="A434" s="64"/>
      <c r="B434" s="93"/>
      <c r="C434" s="54"/>
      <c r="D434" s="54" t="s">
        <v>145</v>
      </c>
      <c r="E434" s="54" t="s">
        <v>861</v>
      </c>
      <c r="F434" s="59" t="s">
        <v>873</v>
      </c>
      <c r="G434" s="60" t="s">
        <v>11</v>
      </c>
      <c r="H434" s="159">
        <v>50204.7</v>
      </c>
      <c r="I434" s="36">
        <v>42865</v>
      </c>
      <c r="J434" s="54" t="s">
        <v>130</v>
      </c>
    </row>
    <row r="435" spans="1:10" ht="30" hidden="1" customHeight="1" x14ac:dyDescent="0.25">
      <c r="A435" s="64"/>
      <c r="B435" s="93"/>
      <c r="C435" s="54"/>
      <c r="D435" s="54" t="s">
        <v>145</v>
      </c>
      <c r="E435" s="54" t="s">
        <v>861</v>
      </c>
      <c r="F435" s="59" t="s">
        <v>874</v>
      </c>
      <c r="G435" s="60" t="s">
        <v>11</v>
      </c>
      <c r="H435" s="159">
        <v>50204.7</v>
      </c>
      <c r="I435" s="36">
        <v>42865</v>
      </c>
      <c r="J435" s="54" t="s">
        <v>130</v>
      </c>
    </row>
    <row r="436" spans="1:10" ht="30" hidden="1" customHeight="1" x14ac:dyDescent="0.25">
      <c r="A436" s="64"/>
      <c r="B436" s="93"/>
      <c r="C436" s="54"/>
      <c r="D436" s="54" t="s">
        <v>145</v>
      </c>
      <c r="E436" s="54" t="s">
        <v>861</v>
      </c>
      <c r="F436" s="59" t="s">
        <v>875</v>
      </c>
      <c r="G436" s="60" t="s">
        <v>11</v>
      </c>
      <c r="H436" s="159">
        <v>50204.7</v>
      </c>
      <c r="I436" s="36">
        <v>42865</v>
      </c>
      <c r="J436" s="54" t="s">
        <v>130</v>
      </c>
    </row>
    <row r="437" spans="1:10" ht="30" hidden="1" customHeight="1" x14ac:dyDescent="0.25">
      <c r="A437" s="64"/>
      <c r="B437" s="93"/>
      <c r="C437" s="54"/>
      <c r="D437" s="54" t="s">
        <v>66</v>
      </c>
      <c r="E437" s="54" t="s">
        <v>856</v>
      </c>
      <c r="F437" s="59" t="s">
        <v>876</v>
      </c>
      <c r="G437" s="60" t="s">
        <v>11</v>
      </c>
      <c r="H437" s="159">
        <v>49363.79</v>
      </c>
      <c r="I437" s="36">
        <v>42865</v>
      </c>
      <c r="J437" s="54" t="s">
        <v>130</v>
      </c>
    </row>
    <row r="438" spans="1:10" ht="30" hidden="1" customHeight="1" x14ac:dyDescent="0.25">
      <c r="A438" s="64"/>
      <c r="B438" s="93"/>
      <c r="C438" s="54"/>
      <c r="D438" s="54" t="s">
        <v>66</v>
      </c>
      <c r="E438" s="54" t="s">
        <v>856</v>
      </c>
      <c r="F438" s="59" t="s">
        <v>762</v>
      </c>
      <c r="G438" s="60" t="s">
        <v>11</v>
      </c>
      <c r="H438" s="159">
        <v>49363.79</v>
      </c>
      <c r="I438" s="36">
        <v>42865</v>
      </c>
      <c r="J438" s="54" t="s">
        <v>130</v>
      </c>
    </row>
    <row r="439" spans="1:10" ht="30" hidden="1" customHeight="1" x14ac:dyDescent="0.25">
      <c r="A439" s="64"/>
      <c r="B439" s="93"/>
      <c r="C439" s="54"/>
      <c r="D439" s="54" t="s">
        <v>66</v>
      </c>
      <c r="E439" s="54" t="s">
        <v>856</v>
      </c>
      <c r="F439" s="59" t="s">
        <v>730</v>
      </c>
      <c r="G439" s="60" t="s">
        <v>11</v>
      </c>
      <c r="H439" s="159">
        <v>49363.79</v>
      </c>
      <c r="I439" s="36">
        <v>42865</v>
      </c>
      <c r="J439" s="54" t="s">
        <v>130</v>
      </c>
    </row>
    <row r="440" spans="1:10" ht="30" hidden="1" customHeight="1" x14ac:dyDescent="0.25">
      <c r="A440" s="64"/>
      <c r="B440" s="93"/>
      <c r="C440" s="54"/>
      <c r="D440" s="54" t="s">
        <v>66</v>
      </c>
      <c r="E440" s="54" t="s">
        <v>856</v>
      </c>
      <c r="F440" s="59" t="s">
        <v>877</v>
      </c>
      <c r="G440" s="60" t="s">
        <v>11</v>
      </c>
      <c r="H440" s="159">
        <v>49363.79</v>
      </c>
      <c r="I440" s="36">
        <v>42865</v>
      </c>
      <c r="J440" s="54" t="s">
        <v>130</v>
      </c>
    </row>
    <row r="441" spans="1:10" ht="30" hidden="1" customHeight="1" x14ac:dyDescent="0.25">
      <c r="A441" s="64"/>
      <c r="B441" s="93"/>
      <c r="C441" s="54"/>
      <c r="D441" s="54" t="s">
        <v>66</v>
      </c>
      <c r="E441" s="54" t="s">
        <v>856</v>
      </c>
      <c r="F441" s="59" t="s">
        <v>734</v>
      </c>
      <c r="G441" s="60" t="s">
        <v>11</v>
      </c>
      <c r="H441" s="159">
        <v>49363.79</v>
      </c>
      <c r="I441" s="36">
        <v>42865</v>
      </c>
      <c r="J441" s="54" t="s">
        <v>130</v>
      </c>
    </row>
    <row r="442" spans="1:10" ht="30" hidden="1" customHeight="1" x14ac:dyDescent="0.25">
      <c r="A442" s="64"/>
      <c r="B442" s="93"/>
      <c r="C442" s="54"/>
      <c r="D442" s="54" t="s">
        <v>66</v>
      </c>
      <c r="E442" s="54" t="s">
        <v>856</v>
      </c>
      <c r="F442" s="59" t="s">
        <v>822</v>
      </c>
      <c r="G442" s="60" t="s">
        <v>11</v>
      </c>
      <c r="H442" s="159">
        <v>49363.79</v>
      </c>
      <c r="I442" s="36">
        <v>42865</v>
      </c>
      <c r="J442" s="54" t="s">
        <v>130</v>
      </c>
    </row>
    <row r="443" spans="1:10" ht="30" hidden="1" customHeight="1" x14ac:dyDescent="0.25">
      <c r="A443" s="64"/>
      <c r="B443" s="93"/>
      <c r="C443" s="54"/>
      <c r="D443" s="54" t="s">
        <v>145</v>
      </c>
      <c r="E443" s="54" t="s">
        <v>879</v>
      </c>
      <c r="F443" s="59" t="s">
        <v>878</v>
      </c>
      <c r="G443" s="60" t="s">
        <v>11</v>
      </c>
      <c r="H443" s="159">
        <v>50204.7</v>
      </c>
      <c r="I443" s="36">
        <v>42865</v>
      </c>
      <c r="J443" s="54" t="s">
        <v>58</v>
      </c>
    </row>
    <row r="444" spans="1:10" ht="30" hidden="1" customHeight="1" x14ac:dyDescent="0.25">
      <c r="A444" s="64"/>
      <c r="B444" s="93"/>
      <c r="C444" s="54"/>
      <c r="D444" s="54" t="s">
        <v>145</v>
      </c>
      <c r="E444" s="54" t="s">
        <v>880</v>
      </c>
      <c r="F444" s="59" t="s">
        <v>881</v>
      </c>
      <c r="G444" s="60" t="s">
        <v>11</v>
      </c>
      <c r="H444" s="159">
        <v>50204.7</v>
      </c>
      <c r="I444" s="36">
        <v>42865</v>
      </c>
      <c r="J444" s="54" t="s">
        <v>552</v>
      </c>
    </row>
    <row r="445" spans="1:10" ht="30" hidden="1" customHeight="1" x14ac:dyDescent="0.25">
      <c r="A445" s="64"/>
      <c r="B445" s="93"/>
      <c r="C445" s="54"/>
      <c r="D445" s="54" t="s">
        <v>137</v>
      </c>
      <c r="E445" s="54" t="s">
        <v>821</v>
      </c>
      <c r="F445" s="59" t="s">
        <v>882</v>
      </c>
      <c r="G445" s="60" t="s">
        <v>11</v>
      </c>
      <c r="H445" s="159">
        <v>23262.52</v>
      </c>
      <c r="I445" s="36">
        <v>42865</v>
      </c>
      <c r="J445" s="54" t="s">
        <v>552</v>
      </c>
    </row>
    <row r="446" spans="1:10" ht="30" hidden="1" customHeight="1" x14ac:dyDescent="0.25">
      <c r="A446" s="64"/>
      <c r="B446" s="93"/>
      <c r="C446" s="54"/>
      <c r="D446" s="54" t="s">
        <v>145</v>
      </c>
      <c r="E446" s="54" t="s">
        <v>879</v>
      </c>
      <c r="F446" s="59" t="s">
        <v>883</v>
      </c>
      <c r="G446" s="60" t="s">
        <v>11</v>
      </c>
      <c r="H446" s="159">
        <v>50204.7</v>
      </c>
      <c r="I446" s="36">
        <v>42865</v>
      </c>
      <c r="J446" s="54" t="s">
        <v>552</v>
      </c>
    </row>
    <row r="447" spans="1:10" ht="30" hidden="1" customHeight="1" x14ac:dyDescent="0.25">
      <c r="A447" s="64"/>
      <c r="B447" s="93"/>
      <c r="C447" s="54"/>
      <c r="D447" s="54" t="s">
        <v>145</v>
      </c>
      <c r="E447" s="54" t="s">
        <v>879</v>
      </c>
      <c r="F447" s="59" t="s">
        <v>881</v>
      </c>
      <c r="G447" s="60" t="s">
        <v>23</v>
      </c>
      <c r="H447" s="159">
        <v>50204.7</v>
      </c>
      <c r="I447" s="36">
        <v>42865</v>
      </c>
      <c r="J447" s="54" t="s">
        <v>23</v>
      </c>
    </row>
    <row r="448" spans="1:10" ht="30" hidden="1" customHeight="1" x14ac:dyDescent="0.25">
      <c r="A448" s="64"/>
      <c r="B448" s="93"/>
      <c r="C448" s="54"/>
      <c r="D448" s="54" t="s">
        <v>137</v>
      </c>
      <c r="E448" s="54" t="s">
        <v>821</v>
      </c>
      <c r="F448" s="59" t="s">
        <v>884</v>
      </c>
      <c r="G448" s="60" t="s">
        <v>11</v>
      </c>
      <c r="H448" s="159">
        <v>23262.52</v>
      </c>
      <c r="I448" s="36">
        <v>42865</v>
      </c>
      <c r="J448" s="54" t="s">
        <v>39</v>
      </c>
    </row>
    <row r="449" spans="1:10" ht="30" hidden="1" customHeight="1" x14ac:dyDescent="0.25">
      <c r="A449" s="64"/>
      <c r="B449" s="93"/>
      <c r="C449" s="54"/>
      <c r="D449" s="54" t="s">
        <v>137</v>
      </c>
      <c r="E449" s="54" t="s">
        <v>821</v>
      </c>
      <c r="F449" s="59" t="s">
        <v>885</v>
      </c>
      <c r="G449" s="60" t="s">
        <v>11</v>
      </c>
      <c r="H449" s="159">
        <v>23262.52</v>
      </c>
      <c r="I449" s="36">
        <v>42865</v>
      </c>
      <c r="J449" s="54" t="s">
        <v>181</v>
      </c>
    </row>
    <row r="450" spans="1:10" ht="30" hidden="1" customHeight="1" x14ac:dyDescent="0.25">
      <c r="A450" s="64"/>
      <c r="B450" s="93"/>
      <c r="C450" s="54"/>
      <c r="D450" s="54" t="s">
        <v>849</v>
      </c>
      <c r="E450" s="54" t="s">
        <v>850</v>
      </c>
      <c r="F450" s="59" t="s">
        <v>851</v>
      </c>
      <c r="G450" s="60" t="s">
        <v>11</v>
      </c>
      <c r="H450" s="159">
        <v>127440</v>
      </c>
      <c r="I450" s="36">
        <v>42934</v>
      </c>
      <c r="J450" s="54" t="s">
        <v>23</v>
      </c>
    </row>
    <row r="451" spans="1:10" ht="30" hidden="1" customHeight="1" x14ac:dyDescent="0.25">
      <c r="A451" s="64"/>
      <c r="B451" s="93"/>
      <c r="C451" s="54"/>
      <c r="D451" s="54" t="s">
        <v>835</v>
      </c>
      <c r="E451" s="54" t="s">
        <v>21</v>
      </c>
      <c r="F451" s="59" t="s">
        <v>21</v>
      </c>
      <c r="G451" s="60" t="s">
        <v>64</v>
      </c>
      <c r="H451" s="159">
        <v>124729.22</v>
      </c>
      <c r="I451" s="36">
        <v>42963</v>
      </c>
      <c r="J451" s="54" t="s">
        <v>180</v>
      </c>
    </row>
    <row r="452" spans="1:10" ht="30" hidden="1" customHeight="1" x14ac:dyDescent="0.25">
      <c r="A452" s="64"/>
      <c r="B452" s="93"/>
      <c r="C452" s="54"/>
      <c r="D452" s="54" t="s">
        <v>225</v>
      </c>
      <c r="E452" s="54" t="s">
        <v>836</v>
      </c>
      <c r="F452" s="59" t="s">
        <v>21</v>
      </c>
      <c r="G452" s="60" t="s">
        <v>64</v>
      </c>
      <c r="H452" s="159">
        <v>0</v>
      </c>
      <c r="I452" s="36">
        <v>42963</v>
      </c>
      <c r="J452" s="54" t="s">
        <v>180</v>
      </c>
    </row>
    <row r="453" spans="1:10" ht="30" hidden="1" customHeight="1" x14ac:dyDescent="0.25">
      <c r="A453" s="64"/>
      <c r="B453" s="93"/>
      <c r="C453" s="54"/>
      <c r="D453" s="54" t="s">
        <v>225</v>
      </c>
      <c r="E453" s="54" t="s">
        <v>836</v>
      </c>
      <c r="F453" s="59" t="s">
        <v>21</v>
      </c>
      <c r="G453" s="60" t="s">
        <v>64</v>
      </c>
      <c r="H453" s="159">
        <v>0</v>
      </c>
      <c r="I453" s="36">
        <v>42963</v>
      </c>
      <c r="J453" s="54" t="s">
        <v>180</v>
      </c>
    </row>
    <row r="454" spans="1:10" ht="30" hidden="1" customHeight="1" x14ac:dyDescent="0.25">
      <c r="A454" s="64"/>
      <c r="B454" s="93"/>
      <c r="C454" s="54"/>
      <c r="D454" s="54" t="s">
        <v>225</v>
      </c>
      <c r="E454" s="54" t="s">
        <v>836</v>
      </c>
      <c r="F454" s="59" t="s">
        <v>21</v>
      </c>
      <c r="G454" s="60" t="s">
        <v>64</v>
      </c>
      <c r="H454" s="159">
        <v>0</v>
      </c>
      <c r="I454" s="36">
        <v>42963</v>
      </c>
      <c r="J454" s="54" t="s">
        <v>180</v>
      </c>
    </row>
    <row r="455" spans="1:10" ht="30" hidden="1" customHeight="1" x14ac:dyDescent="0.25">
      <c r="A455" s="64"/>
      <c r="B455" s="93"/>
      <c r="C455" s="54"/>
      <c r="D455" s="54" t="s">
        <v>225</v>
      </c>
      <c r="E455" s="54" t="s">
        <v>836</v>
      </c>
      <c r="F455" s="59" t="s">
        <v>21</v>
      </c>
      <c r="G455" s="60" t="s">
        <v>64</v>
      </c>
      <c r="H455" s="159">
        <v>0</v>
      </c>
      <c r="I455" s="36">
        <v>42963</v>
      </c>
      <c r="J455" s="54" t="s">
        <v>180</v>
      </c>
    </row>
    <row r="456" spans="1:10" ht="30" hidden="1" customHeight="1" x14ac:dyDescent="0.25">
      <c r="A456" s="64"/>
      <c r="B456" s="93"/>
      <c r="C456" s="54"/>
      <c r="D456" s="54" t="s">
        <v>225</v>
      </c>
      <c r="E456" s="54" t="s">
        <v>836</v>
      </c>
      <c r="F456" s="59" t="s">
        <v>21</v>
      </c>
      <c r="G456" s="60" t="s">
        <v>64</v>
      </c>
      <c r="H456" s="159">
        <v>0</v>
      </c>
      <c r="I456" s="36">
        <v>42963</v>
      </c>
      <c r="J456" s="54" t="s">
        <v>180</v>
      </c>
    </row>
    <row r="457" spans="1:10" ht="30" hidden="1" customHeight="1" x14ac:dyDescent="0.25">
      <c r="A457" s="64"/>
      <c r="B457" s="93"/>
      <c r="C457" s="54"/>
      <c r="D457" s="54" t="s">
        <v>225</v>
      </c>
      <c r="E457" s="54" t="s">
        <v>837</v>
      </c>
      <c r="F457" s="59" t="s">
        <v>21</v>
      </c>
      <c r="G457" s="60" t="s">
        <v>64</v>
      </c>
      <c r="H457" s="159">
        <v>0</v>
      </c>
      <c r="I457" s="36">
        <v>42963</v>
      </c>
      <c r="J457" s="54" t="s">
        <v>180</v>
      </c>
    </row>
    <row r="458" spans="1:10" ht="30" hidden="1" customHeight="1" x14ac:dyDescent="0.25">
      <c r="A458" s="64"/>
      <c r="B458" s="93"/>
      <c r="C458" s="54"/>
      <c r="D458" s="54" t="s">
        <v>225</v>
      </c>
      <c r="E458" s="54" t="s">
        <v>837</v>
      </c>
      <c r="F458" s="59" t="s">
        <v>21</v>
      </c>
      <c r="G458" s="60" t="s">
        <v>64</v>
      </c>
      <c r="H458" s="159">
        <v>0</v>
      </c>
      <c r="I458" s="36">
        <v>42963</v>
      </c>
      <c r="J458" s="54" t="s">
        <v>180</v>
      </c>
    </row>
    <row r="459" spans="1:10" ht="30" hidden="1" customHeight="1" x14ac:dyDescent="0.25">
      <c r="A459" s="64"/>
      <c r="B459" s="93"/>
      <c r="C459" s="54"/>
      <c r="D459" s="54" t="s">
        <v>225</v>
      </c>
      <c r="E459" s="54" t="s">
        <v>837</v>
      </c>
      <c r="F459" s="59" t="s">
        <v>21</v>
      </c>
      <c r="G459" s="60" t="s">
        <v>64</v>
      </c>
      <c r="H459" s="159">
        <v>0</v>
      </c>
      <c r="I459" s="36">
        <v>42963</v>
      </c>
      <c r="J459" s="54" t="s">
        <v>180</v>
      </c>
    </row>
    <row r="460" spans="1:10" ht="30" hidden="1" customHeight="1" x14ac:dyDescent="0.25">
      <c r="A460" s="64"/>
      <c r="B460" s="93"/>
      <c r="C460" s="54"/>
      <c r="D460" s="54" t="s">
        <v>838</v>
      </c>
      <c r="E460" s="54" t="s">
        <v>21</v>
      </c>
      <c r="F460" s="59" t="s">
        <v>21</v>
      </c>
      <c r="G460" s="60" t="s">
        <v>64</v>
      </c>
      <c r="H460" s="159">
        <v>0</v>
      </c>
      <c r="I460" s="36">
        <v>42963</v>
      </c>
      <c r="J460" s="54" t="s">
        <v>180</v>
      </c>
    </row>
    <row r="461" spans="1:10" ht="30" hidden="1" customHeight="1" x14ac:dyDescent="0.25">
      <c r="A461" s="64"/>
      <c r="B461" s="93"/>
      <c r="C461" s="54"/>
      <c r="D461" s="54" t="s">
        <v>839</v>
      </c>
      <c r="E461" s="54" t="s">
        <v>840</v>
      </c>
      <c r="F461" s="59" t="s">
        <v>21</v>
      </c>
      <c r="G461" s="60" t="s">
        <v>64</v>
      </c>
      <c r="H461" s="159">
        <v>0</v>
      </c>
      <c r="I461" s="36">
        <v>42963</v>
      </c>
      <c r="J461" s="54" t="s">
        <v>180</v>
      </c>
    </row>
    <row r="462" spans="1:10" ht="30" hidden="1" customHeight="1" x14ac:dyDescent="0.25">
      <c r="A462" s="64"/>
      <c r="B462" s="93"/>
      <c r="C462" s="54"/>
      <c r="D462" s="54" t="s">
        <v>841</v>
      </c>
      <c r="E462" s="54" t="s">
        <v>842</v>
      </c>
      <c r="F462" s="59" t="s">
        <v>21</v>
      </c>
      <c r="G462" s="60" t="s">
        <v>64</v>
      </c>
      <c r="H462" s="159">
        <v>0</v>
      </c>
      <c r="I462" s="36">
        <v>42963</v>
      </c>
      <c r="J462" s="54" t="s">
        <v>180</v>
      </c>
    </row>
    <row r="463" spans="1:10" ht="30" hidden="1" customHeight="1" x14ac:dyDescent="0.25">
      <c r="A463" s="64"/>
      <c r="B463" s="93"/>
      <c r="C463" s="54"/>
      <c r="D463" s="54" t="s">
        <v>845</v>
      </c>
      <c r="E463" s="54" t="s">
        <v>843</v>
      </c>
      <c r="F463" s="59" t="s">
        <v>844</v>
      </c>
      <c r="G463" s="60" t="s">
        <v>64</v>
      </c>
      <c r="H463" s="159">
        <v>0</v>
      </c>
      <c r="I463" s="36">
        <v>42963</v>
      </c>
      <c r="J463" s="54" t="s">
        <v>180</v>
      </c>
    </row>
    <row r="464" spans="1:10" ht="30" hidden="1" customHeight="1" x14ac:dyDescent="0.25">
      <c r="A464" s="64"/>
      <c r="B464" s="93"/>
      <c r="C464" s="54"/>
      <c r="D464" s="54" t="s">
        <v>846</v>
      </c>
      <c r="E464" s="54" t="s">
        <v>847</v>
      </c>
      <c r="F464" s="59" t="s">
        <v>848</v>
      </c>
      <c r="G464" s="60" t="s">
        <v>64</v>
      </c>
      <c r="H464" s="159">
        <v>0</v>
      </c>
      <c r="I464" s="36">
        <v>42963</v>
      </c>
      <c r="J464" s="54" t="s">
        <v>180</v>
      </c>
    </row>
    <row r="465" spans="1:10" ht="30" hidden="1" customHeight="1" x14ac:dyDescent="0.25">
      <c r="A465" s="64"/>
      <c r="B465" s="93"/>
      <c r="C465" s="54"/>
      <c r="D465" s="54" t="s">
        <v>833</v>
      </c>
      <c r="E465" s="54" t="s">
        <v>834</v>
      </c>
      <c r="F465" s="59" t="s">
        <v>21</v>
      </c>
      <c r="G465" s="60" t="s">
        <v>11</v>
      </c>
      <c r="H465" s="159">
        <v>2596</v>
      </c>
      <c r="I465" s="36">
        <v>42985</v>
      </c>
      <c r="J465" s="54" t="s">
        <v>58</v>
      </c>
    </row>
    <row r="466" spans="1:10" ht="30" hidden="1" customHeight="1" x14ac:dyDescent="0.25">
      <c r="A466" s="64"/>
      <c r="B466" s="93"/>
      <c r="C466" s="54"/>
      <c r="D466" s="54" t="s">
        <v>66</v>
      </c>
      <c r="E466" s="54" t="s">
        <v>831</v>
      </c>
      <c r="F466" s="59" t="s">
        <v>832</v>
      </c>
      <c r="G466" s="60" t="s">
        <v>11</v>
      </c>
      <c r="H466" s="159">
        <v>173659.18</v>
      </c>
      <c r="I466" s="36">
        <v>43013</v>
      </c>
      <c r="J466" s="54" t="s">
        <v>811</v>
      </c>
    </row>
    <row r="467" spans="1:10" ht="30" hidden="1" customHeight="1" x14ac:dyDescent="0.25">
      <c r="A467" s="64"/>
      <c r="B467" s="93"/>
      <c r="C467" s="54"/>
      <c r="D467" s="54" t="s">
        <v>818</v>
      </c>
      <c r="E467" s="54" t="s">
        <v>21</v>
      </c>
      <c r="F467" s="59" t="s">
        <v>21</v>
      </c>
      <c r="G467" s="60" t="s">
        <v>11</v>
      </c>
      <c r="H467" s="159">
        <v>10903.2</v>
      </c>
      <c r="I467" s="36">
        <v>43014</v>
      </c>
      <c r="J467" s="54" t="s">
        <v>83</v>
      </c>
    </row>
    <row r="468" spans="1:10" ht="30" hidden="1" customHeight="1" x14ac:dyDescent="0.25">
      <c r="A468" s="64"/>
      <c r="B468" s="93"/>
      <c r="C468" s="54"/>
      <c r="D468" s="54" t="s">
        <v>819</v>
      </c>
      <c r="E468" s="54" t="s">
        <v>21</v>
      </c>
      <c r="F468" s="59" t="s">
        <v>21</v>
      </c>
      <c r="G468" s="60" t="s">
        <v>11</v>
      </c>
      <c r="H468" s="159">
        <v>10903.2</v>
      </c>
      <c r="I468" s="36">
        <v>43014</v>
      </c>
      <c r="J468" s="54" t="s">
        <v>820</v>
      </c>
    </row>
    <row r="469" spans="1:10" ht="30" hidden="1" customHeight="1" x14ac:dyDescent="0.25">
      <c r="A469" s="64"/>
      <c r="B469" s="93"/>
      <c r="C469" s="54"/>
      <c r="D469" s="54" t="s">
        <v>137</v>
      </c>
      <c r="E469" s="54" t="s">
        <v>821</v>
      </c>
      <c r="F469" s="59" t="s">
        <v>822</v>
      </c>
      <c r="G469" s="60" t="s">
        <v>11</v>
      </c>
      <c r="H469" s="159">
        <v>23262.52</v>
      </c>
      <c r="I469" s="36">
        <v>43014</v>
      </c>
      <c r="J469" s="54" t="s">
        <v>144</v>
      </c>
    </row>
    <row r="470" spans="1:10" ht="30" hidden="1" customHeight="1" x14ac:dyDescent="0.25">
      <c r="A470" s="64"/>
      <c r="B470" s="93"/>
      <c r="C470" s="54"/>
      <c r="D470" s="54" t="s">
        <v>823</v>
      </c>
      <c r="E470" s="54" t="s">
        <v>21</v>
      </c>
      <c r="F470" s="59" t="s">
        <v>824</v>
      </c>
      <c r="G470" s="60" t="s">
        <v>11</v>
      </c>
      <c r="H470" s="159">
        <v>12962.3</v>
      </c>
      <c r="I470" s="36">
        <v>43014</v>
      </c>
      <c r="J470" s="54" t="s">
        <v>39</v>
      </c>
    </row>
    <row r="471" spans="1:10" ht="30" hidden="1" customHeight="1" x14ac:dyDescent="0.25">
      <c r="A471" s="64"/>
      <c r="B471" s="93"/>
      <c r="C471" s="54"/>
      <c r="D471" s="54" t="s">
        <v>506</v>
      </c>
      <c r="E471" s="54" t="s">
        <v>825</v>
      </c>
      <c r="F471" s="59" t="s">
        <v>21</v>
      </c>
      <c r="G471" s="60" t="s">
        <v>11</v>
      </c>
      <c r="H471" s="159">
        <v>4150</v>
      </c>
      <c r="I471" s="36">
        <v>43014</v>
      </c>
      <c r="J471" s="54" t="s">
        <v>39</v>
      </c>
    </row>
    <row r="472" spans="1:10" ht="30" hidden="1" customHeight="1" x14ac:dyDescent="0.25">
      <c r="A472" s="64"/>
      <c r="B472" s="93"/>
      <c r="C472" s="54"/>
      <c r="D472" s="54" t="s">
        <v>826</v>
      </c>
      <c r="E472" s="54" t="s">
        <v>21</v>
      </c>
      <c r="F472" s="59" t="s">
        <v>21</v>
      </c>
      <c r="G472" s="60" t="s">
        <v>11</v>
      </c>
      <c r="H472" s="159">
        <v>1085.5999999999999</v>
      </c>
      <c r="I472" s="36">
        <v>43014</v>
      </c>
      <c r="J472" s="54" t="s">
        <v>39</v>
      </c>
    </row>
    <row r="473" spans="1:10" ht="30" hidden="1" customHeight="1" x14ac:dyDescent="0.25">
      <c r="A473" s="64"/>
      <c r="B473" s="93"/>
      <c r="C473" s="54"/>
      <c r="D473" s="54" t="s">
        <v>827</v>
      </c>
      <c r="E473" s="54" t="s">
        <v>21</v>
      </c>
      <c r="F473" s="59" t="s">
        <v>21</v>
      </c>
      <c r="G473" s="60" t="s">
        <v>11</v>
      </c>
      <c r="H473" s="159">
        <v>4954.82</v>
      </c>
      <c r="I473" s="36">
        <v>43014</v>
      </c>
      <c r="J473" s="54" t="s">
        <v>39</v>
      </c>
    </row>
    <row r="474" spans="1:10" ht="30" hidden="1" customHeight="1" x14ac:dyDescent="0.25">
      <c r="A474" s="64"/>
      <c r="B474" s="93"/>
      <c r="C474" s="54"/>
      <c r="D474" s="54" t="s">
        <v>828</v>
      </c>
      <c r="E474" s="54" t="s">
        <v>21</v>
      </c>
      <c r="F474" s="59" t="s">
        <v>21</v>
      </c>
      <c r="G474" s="60" t="s">
        <v>11</v>
      </c>
      <c r="H474" s="159">
        <v>7310.1</v>
      </c>
      <c r="I474" s="36">
        <v>43014</v>
      </c>
      <c r="J474" s="54" t="s">
        <v>39</v>
      </c>
    </row>
    <row r="475" spans="1:10" ht="30" hidden="1" customHeight="1" x14ac:dyDescent="0.25">
      <c r="A475" s="64"/>
      <c r="B475" s="93"/>
      <c r="C475" s="54"/>
      <c r="D475" s="54" t="s">
        <v>828</v>
      </c>
      <c r="E475" s="54" t="s">
        <v>21</v>
      </c>
      <c r="F475" s="59" t="s">
        <v>21</v>
      </c>
      <c r="G475" s="60" t="s">
        <v>11</v>
      </c>
      <c r="H475" s="159">
        <v>7310.1</v>
      </c>
      <c r="I475" s="36">
        <v>43014</v>
      </c>
      <c r="J475" s="54" t="s">
        <v>39</v>
      </c>
    </row>
    <row r="476" spans="1:10" ht="30" hidden="1" customHeight="1" x14ac:dyDescent="0.25">
      <c r="A476" s="64"/>
      <c r="B476" s="93"/>
      <c r="C476" s="54"/>
      <c r="D476" s="54" t="s">
        <v>818</v>
      </c>
      <c r="E476" s="54" t="s">
        <v>21</v>
      </c>
      <c r="F476" s="59" t="s">
        <v>21</v>
      </c>
      <c r="G476" s="60" t="s">
        <v>11</v>
      </c>
      <c r="H476" s="159">
        <v>10903.2</v>
      </c>
      <c r="I476" s="36">
        <v>43014</v>
      </c>
      <c r="J476" s="54" t="s">
        <v>39</v>
      </c>
    </row>
    <row r="477" spans="1:10" ht="30" hidden="1" customHeight="1" x14ac:dyDescent="0.25">
      <c r="A477" s="64"/>
      <c r="B477" s="93"/>
      <c r="C477" s="54"/>
      <c r="D477" s="54" t="s">
        <v>819</v>
      </c>
      <c r="E477" s="54" t="s">
        <v>21</v>
      </c>
      <c r="F477" s="59" t="s">
        <v>21</v>
      </c>
      <c r="G477" s="60" t="s">
        <v>11</v>
      </c>
      <c r="H477" s="159">
        <v>10903.2</v>
      </c>
      <c r="I477" s="36">
        <v>43014</v>
      </c>
      <c r="J477" s="54" t="s">
        <v>39</v>
      </c>
    </row>
    <row r="478" spans="1:10" ht="30" hidden="1" customHeight="1" x14ac:dyDescent="0.25">
      <c r="A478" s="64"/>
      <c r="B478" s="93"/>
      <c r="C478" s="54"/>
      <c r="D478" s="54" t="s">
        <v>10</v>
      </c>
      <c r="E478" s="54" t="s">
        <v>829</v>
      </c>
      <c r="F478" s="59" t="s">
        <v>21</v>
      </c>
      <c r="G478" s="60" t="s">
        <v>11</v>
      </c>
      <c r="H478" s="159">
        <v>18580.580000000002</v>
      </c>
      <c r="I478" s="36">
        <v>43014</v>
      </c>
      <c r="J478" s="54" t="s">
        <v>180</v>
      </c>
    </row>
    <row r="479" spans="1:10" ht="30" hidden="1" customHeight="1" x14ac:dyDescent="0.25">
      <c r="A479" s="64"/>
      <c r="B479" s="93"/>
      <c r="C479" s="54"/>
      <c r="D479" s="54" t="s">
        <v>10</v>
      </c>
      <c r="E479" s="54" t="s">
        <v>829</v>
      </c>
      <c r="F479" s="59" t="s">
        <v>21</v>
      </c>
      <c r="G479" s="60" t="s">
        <v>11</v>
      </c>
      <c r="H479" s="159">
        <v>18580.580000000002</v>
      </c>
      <c r="I479" s="36">
        <v>43014</v>
      </c>
      <c r="J479" s="54" t="s">
        <v>180</v>
      </c>
    </row>
    <row r="480" spans="1:10" ht="30" hidden="1" customHeight="1" x14ac:dyDescent="0.25">
      <c r="A480" s="64"/>
      <c r="B480" s="93"/>
      <c r="C480" s="54"/>
      <c r="D480" s="54" t="s">
        <v>10</v>
      </c>
      <c r="E480" s="54" t="s">
        <v>829</v>
      </c>
      <c r="F480" s="59" t="s">
        <v>21</v>
      </c>
      <c r="G480" s="60" t="s">
        <v>11</v>
      </c>
      <c r="H480" s="159">
        <v>18580.580000000002</v>
      </c>
      <c r="I480" s="36">
        <v>43014</v>
      </c>
      <c r="J480" s="54" t="s">
        <v>180</v>
      </c>
    </row>
    <row r="481" spans="1:10" ht="30" hidden="1" customHeight="1" x14ac:dyDescent="0.25">
      <c r="A481" s="64"/>
      <c r="B481" s="93"/>
      <c r="C481" s="54"/>
      <c r="D481" s="54" t="s">
        <v>10</v>
      </c>
      <c r="E481" s="54" t="s">
        <v>829</v>
      </c>
      <c r="F481" s="59" t="s">
        <v>21</v>
      </c>
      <c r="G481" s="60" t="s">
        <v>11</v>
      </c>
      <c r="H481" s="159">
        <v>18580.580000000002</v>
      </c>
      <c r="I481" s="36">
        <v>43014</v>
      </c>
      <c r="J481" s="54" t="s">
        <v>180</v>
      </c>
    </row>
    <row r="482" spans="1:10" ht="30" hidden="1" customHeight="1" x14ac:dyDescent="0.25">
      <c r="A482" s="64"/>
      <c r="B482" s="93"/>
      <c r="C482" s="54"/>
      <c r="D482" s="54" t="s">
        <v>10</v>
      </c>
      <c r="E482" s="54" t="s">
        <v>830</v>
      </c>
      <c r="F482" s="59" t="s">
        <v>21</v>
      </c>
      <c r="G482" s="60" t="s">
        <v>11</v>
      </c>
      <c r="H482" s="159">
        <v>18944.900000000001</v>
      </c>
      <c r="I482" s="36">
        <v>43014</v>
      </c>
      <c r="J482" s="54" t="s">
        <v>180</v>
      </c>
    </row>
    <row r="483" spans="1:10" ht="30" hidden="1" customHeight="1" x14ac:dyDescent="0.25">
      <c r="A483" s="64"/>
      <c r="B483" s="93"/>
      <c r="C483" s="54"/>
      <c r="D483" s="54" t="s">
        <v>10</v>
      </c>
      <c r="E483" s="54" t="s">
        <v>830</v>
      </c>
      <c r="F483" s="59" t="s">
        <v>21</v>
      </c>
      <c r="G483" s="60" t="s">
        <v>11</v>
      </c>
      <c r="H483" s="159">
        <v>18944.900000000001</v>
      </c>
      <c r="I483" s="36">
        <v>43014</v>
      </c>
      <c r="J483" s="54" t="s">
        <v>180</v>
      </c>
    </row>
    <row r="484" spans="1:10" ht="30" hidden="1" customHeight="1" x14ac:dyDescent="0.25">
      <c r="A484" s="64"/>
      <c r="B484" s="93"/>
      <c r="C484" s="54"/>
      <c r="D484" s="54" t="s">
        <v>10</v>
      </c>
      <c r="E484" s="54" t="s">
        <v>830</v>
      </c>
      <c r="F484" s="59" t="s">
        <v>21</v>
      </c>
      <c r="G484" s="60" t="s">
        <v>11</v>
      </c>
      <c r="H484" s="159">
        <v>18944.900000000001</v>
      </c>
      <c r="I484" s="36">
        <v>43014</v>
      </c>
      <c r="J484" s="54" t="s">
        <v>180</v>
      </c>
    </row>
    <row r="485" spans="1:10" ht="30" hidden="1" customHeight="1" x14ac:dyDescent="0.25">
      <c r="A485" s="64"/>
      <c r="B485" s="93"/>
      <c r="C485" s="54"/>
      <c r="D485" s="54" t="s">
        <v>812</v>
      </c>
      <c r="E485" s="54" t="s">
        <v>813</v>
      </c>
      <c r="F485" s="59" t="s">
        <v>814</v>
      </c>
      <c r="G485" s="60" t="s">
        <v>11</v>
      </c>
      <c r="H485" s="159">
        <v>88429.2</v>
      </c>
      <c r="I485" s="36">
        <v>43049</v>
      </c>
      <c r="J485" s="54" t="s">
        <v>789</v>
      </c>
    </row>
    <row r="486" spans="1:10" ht="30" hidden="1" customHeight="1" x14ac:dyDescent="0.25">
      <c r="A486" s="64"/>
      <c r="B486" s="93"/>
      <c r="C486" s="54"/>
      <c r="D486" s="54" t="s">
        <v>815</v>
      </c>
      <c r="E486" s="54" t="s">
        <v>21</v>
      </c>
      <c r="F486" s="59" t="s">
        <v>816</v>
      </c>
      <c r="G486" s="60" t="s">
        <v>11</v>
      </c>
      <c r="H486" s="159">
        <v>36403</v>
      </c>
      <c r="I486" s="36">
        <v>43049</v>
      </c>
      <c r="J486" s="54" t="s">
        <v>789</v>
      </c>
    </row>
    <row r="487" spans="1:10" ht="30" hidden="1" customHeight="1" x14ac:dyDescent="0.25">
      <c r="A487" s="64"/>
      <c r="B487" s="93"/>
      <c r="C487" s="54"/>
      <c r="D487" s="54" t="s">
        <v>817</v>
      </c>
      <c r="E487" s="54" t="s">
        <v>1432</v>
      </c>
      <c r="F487" s="59" t="s">
        <v>1432</v>
      </c>
      <c r="G487" s="60" t="s">
        <v>11</v>
      </c>
      <c r="H487" s="159">
        <v>2124</v>
      </c>
      <c r="I487" s="36">
        <v>43049</v>
      </c>
      <c r="J487" s="54" t="s">
        <v>789</v>
      </c>
    </row>
    <row r="488" spans="1:10" ht="30" hidden="1" customHeight="1" x14ac:dyDescent="0.25">
      <c r="A488" s="64"/>
      <c r="B488" s="93"/>
      <c r="C488" s="54"/>
      <c r="D488" s="54" t="s">
        <v>426</v>
      </c>
      <c r="E488" s="54" t="s">
        <v>809</v>
      </c>
      <c r="F488" s="59" t="s">
        <v>810</v>
      </c>
      <c r="G488" s="60" t="s">
        <v>11</v>
      </c>
      <c r="H488" s="159">
        <v>50820.02</v>
      </c>
      <c r="I488" s="36">
        <v>43154</v>
      </c>
      <c r="J488" s="54" t="s">
        <v>811</v>
      </c>
    </row>
    <row r="489" spans="1:10" ht="30" hidden="1" customHeight="1" x14ac:dyDescent="0.25">
      <c r="A489" s="64"/>
      <c r="B489" s="93"/>
      <c r="C489" s="54"/>
      <c r="D489" s="54" t="s">
        <v>802</v>
      </c>
      <c r="E489" s="54" t="s">
        <v>803</v>
      </c>
      <c r="F489" s="59" t="s">
        <v>1432</v>
      </c>
      <c r="G489" s="60" t="s">
        <v>11</v>
      </c>
      <c r="H489" s="159">
        <v>7502.44</v>
      </c>
      <c r="I489" s="36">
        <v>43325</v>
      </c>
      <c r="J489" s="54" t="s">
        <v>804</v>
      </c>
    </row>
    <row r="490" spans="1:10" ht="30" hidden="1" customHeight="1" x14ac:dyDescent="0.25">
      <c r="A490" s="64"/>
      <c r="B490" s="93"/>
      <c r="C490" s="54"/>
      <c r="D490" s="54" t="s">
        <v>802</v>
      </c>
      <c r="E490" s="54" t="s">
        <v>803</v>
      </c>
      <c r="F490" s="59" t="s">
        <v>1432</v>
      </c>
      <c r="G490" s="60" t="s">
        <v>11</v>
      </c>
      <c r="H490" s="159">
        <v>7502.44</v>
      </c>
      <c r="I490" s="36">
        <v>43325</v>
      </c>
      <c r="J490" s="54" t="s">
        <v>804</v>
      </c>
    </row>
    <row r="491" spans="1:10" ht="30" hidden="1" customHeight="1" x14ac:dyDescent="0.25">
      <c r="A491" s="64"/>
      <c r="B491" s="93"/>
      <c r="C491" s="54"/>
      <c r="D491" s="54" t="s">
        <v>802</v>
      </c>
      <c r="E491" s="54" t="s">
        <v>803</v>
      </c>
      <c r="F491" s="59" t="s">
        <v>1432</v>
      </c>
      <c r="G491" s="60" t="s">
        <v>11</v>
      </c>
      <c r="H491" s="159">
        <v>7502.44</v>
      </c>
      <c r="I491" s="36">
        <v>43325</v>
      </c>
      <c r="J491" s="54" t="s">
        <v>130</v>
      </c>
    </row>
    <row r="492" spans="1:10" ht="30" hidden="1" customHeight="1" x14ac:dyDescent="0.25">
      <c r="A492" s="64"/>
      <c r="B492" s="93"/>
      <c r="C492" s="54"/>
      <c r="D492" s="54" t="s">
        <v>684</v>
      </c>
      <c r="E492" s="54" t="s">
        <v>805</v>
      </c>
      <c r="F492" s="59" t="s">
        <v>1432</v>
      </c>
      <c r="G492" s="60" t="s">
        <v>11</v>
      </c>
      <c r="H492" s="159">
        <v>644.28</v>
      </c>
      <c r="I492" s="36">
        <v>43325</v>
      </c>
      <c r="J492" s="54" t="s">
        <v>130</v>
      </c>
    </row>
    <row r="493" spans="1:10" ht="30" hidden="1" customHeight="1" x14ac:dyDescent="0.25">
      <c r="A493" s="64"/>
      <c r="B493" s="93"/>
      <c r="C493" s="54"/>
      <c r="D493" s="54" t="s">
        <v>684</v>
      </c>
      <c r="E493" s="54" t="s">
        <v>805</v>
      </c>
      <c r="F493" s="59" t="s">
        <v>1432</v>
      </c>
      <c r="G493" s="60" t="s">
        <v>11</v>
      </c>
      <c r="H493" s="159">
        <v>644.28</v>
      </c>
      <c r="I493" s="36">
        <v>43325</v>
      </c>
      <c r="J493" s="54" t="s">
        <v>130</v>
      </c>
    </row>
    <row r="494" spans="1:10" ht="30" hidden="1" customHeight="1" x14ac:dyDescent="0.25">
      <c r="A494" s="64"/>
      <c r="B494" s="93"/>
      <c r="C494" s="54"/>
      <c r="D494" s="54" t="s">
        <v>684</v>
      </c>
      <c r="E494" s="54" t="s">
        <v>805</v>
      </c>
      <c r="F494" s="59" t="s">
        <v>1432</v>
      </c>
      <c r="G494" s="60" t="s">
        <v>11</v>
      </c>
      <c r="H494" s="159">
        <v>644.28</v>
      </c>
      <c r="I494" s="36">
        <v>43325</v>
      </c>
      <c r="J494" s="54" t="s">
        <v>130</v>
      </c>
    </row>
    <row r="495" spans="1:10" ht="30" hidden="1" customHeight="1" x14ac:dyDescent="0.25">
      <c r="A495" s="64"/>
      <c r="B495" s="93"/>
      <c r="C495" s="54"/>
      <c r="D495" s="54" t="s">
        <v>806</v>
      </c>
      <c r="E495" s="54" t="s">
        <v>1432</v>
      </c>
      <c r="F495" s="54" t="s">
        <v>1432</v>
      </c>
      <c r="G495" s="60" t="s">
        <v>11</v>
      </c>
      <c r="H495" s="159">
        <v>1014.8</v>
      </c>
      <c r="I495" s="36">
        <v>43325</v>
      </c>
      <c r="J495" s="54" t="s">
        <v>130</v>
      </c>
    </row>
    <row r="496" spans="1:10" ht="30" hidden="1" customHeight="1" x14ac:dyDescent="0.25">
      <c r="A496" s="64"/>
      <c r="B496" s="93"/>
      <c r="C496" s="54"/>
      <c r="D496" s="54" t="s">
        <v>806</v>
      </c>
      <c r="E496" s="54" t="s">
        <v>1432</v>
      </c>
      <c r="F496" s="54" t="s">
        <v>1432</v>
      </c>
      <c r="G496" s="60" t="s">
        <v>11</v>
      </c>
      <c r="H496" s="159">
        <v>1014.8</v>
      </c>
      <c r="I496" s="36">
        <v>43325</v>
      </c>
      <c r="J496" s="54" t="s">
        <v>130</v>
      </c>
    </row>
    <row r="497" spans="1:10" ht="30" hidden="1" customHeight="1" x14ac:dyDescent="0.25">
      <c r="A497" s="64"/>
      <c r="B497" s="93"/>
      <c r="C497" s="54"/>
      <c r="D497" s="54" t="s">
        <v>806</v>
      </c>
      <c r="E497" s="54" t="s">
        <v>1432</v>
      </c>
      <c r="F497" s="54" t="s">
        <v>1432</v>
      </c>
      <c r="G497" s="60" t="s">
        <v>11</v>
      </c>
      <c r="H497" s="159">
        <v>1014.8</v>
      </c>
      <c r="I497" s="36">
        <v>43325</v>
      </c>
      <c r="J497" s="54" t="s">
        <v>130</v>
      </c>
    </row>
    <row r="498" spans="1:10" ht="30" hidden="1" customHeight="1" x14ac:dyDescent="0.25">
      <c r="A498" s="64"/>
      <c r="B498" s="93"/>
      <c r="C498" s="54"/>
      <c r="D498" s="54" t="s">
        <v>546</v>
      </c>
      <c r="E498" s="54" t="s">
        <v>808</v>
      </c>
      <c r="F498" s="59" t="s">
        <v>807</v>
      </c>
      <c r="G498" s="60" t="s">
        <v>11</v>
      </c>
      <c r="H498" s="159">
        <v>108741.72</v>
      </c>
      <c r="I498" s="36">
        <v>43325</v>
      </c>
      <c r="J498" s="54" t="s">
        <v>804</v>
      </c>
    </row>
    <row r="499" spans="1:10" ht="30" hidden="1" customHeight="1" x14ac:dyDescent="0.25">
      <c r="A499" s="64"/>
      <c r="B499" s="93"/>
      <c r="C499" s="54"/>
      <c r="D499" s="54" t="s">
        <v>801</v>
      </c>
      <c r="E499" s="54" t="s">
        <v>800</v>
      </c>
      <c r="F499" s="59" t="s">
        <v>799</v>
      </c>
      <c r="G499" s="60" t="s">
        <v>11</v>
      </c>
      <c r="H499" s="159">
        <v>9322</v>
      </c>
      <c r="I499" s="36">
        <v>43672</v>
      </c>
      <c r="J499" s="54" t="s">
        <v>130</v>
      </c>
    </row>
    <row r="500" spans="1:10" ht="30" hidden="1" customHeight="1" x14ac:dyDescent="0.25">
      <c r="A500" s="64"/>
      <c r="B500" s="93"/>
      <c r="C500" s="54"/>
      <c r="D500" s="54" t="s">
        <v>550</v>
      </c>
      <c r="E500" s="54" t="s">
        <v>618</v>
      </c>
      <c r="F500" s="59" t="s">
        <v>775</v>
      </c>
      <c r="G500" s="60" t="s">
        <v>11</v>
      </c>
      <c r="H500" s="159">
        <v>41300</v>
      </c>
      <c r="I500" s="36">
        <v>43679</v>
      </c>
      <c r="J500" s="54" t="s">
        <v>130</v>
      </c>
    </row>
    <row r="501" spans="1:10" ht="30" hidden="1" customHeight="1" x14ac:dyDescent="0.25">
      <c r="A501" s="64"/>
      <c r="B501" s="93"/>
      <c r="C501" s="54"/>
      <c r="D501" s="54" t="s">
        <v>187</v>
      </c>
      <c r="E501" s="54" t="s">
        <v>776</v>
      </c>
      <c r="F501" s="59" t="s">
        <v>777</v>
      </c>
      <c r="G501" s="60" t="s">
        <v>11</v>
      </c>
      <c r="H501" s="159">
        <v>6490</v>
      </c>
      <c r="I501" s="36">
        <v>43679</v>
      </c>
      <c r="J501" s="54" t="s">
        <v>130</v>
      </c>
    </row>
    <row r="502" spans="1:10" ht="30" hidden="1" customHeight="1" x14ac:dyDescent="0.25">
      <c r="A502" s="64"/>
      <c r="B502" s="93"/>
      <c r="C502" s="54"/>
      <c r="D502" s="54" t="s">
        <v>66</v>
      </c>
      <c r="E502" s="54" t="s">
        <v>782</v>
      </c>
      <c r="F502" s="59" t="s">
        <v>778</v>
      </c>
      <c r="G502" s="60" t="s">
        <v>11</v>
      </c>
      <c r="H502" s="159">
        <v>43306</v>
      </c>
      <c r="I502" s="36">
        <v>43679</v>
      </c>
      <c r="J502" s="54" t="s">
        <v>130</v>
      </c>
    </row>
    <row r="503" spans="1:10" ht="30" hidden="1" customHeight="1" x14ac:dyDescent="0.25">
      <c r="A503" s="64"/>
      <c r="B503" s="93"/>
      <c r="C503" s="54"/>
      <c r="D503" s="54" t="s">
        <v>66</v>
      </c>
      <c r="E503" s="54" t="s">
        <v>783</v>
      </c>
      <c r="F503" s="59" t="s">
        <v>779</v>
      </c>
      <c r="G503" s="60" t="s">
        <v>11</v>
      </c>
      <c r="H503" s="159">
        <v>43306</v>
      </c>
      <c r="I503" s="36">
        <v>43679</v>
      </c>
      <c r="J503" s="54" t="s">
        <v>130</v>
      </c>
    </row>
    <row r="504" spans="1:10" ht="30" hidden="1" customHeight="1" x14ac:dyDescent="0.25">
      <c r="A504" s="64"/>
      <c r="B504" s="93"/>
      <c r="C504" s="54"/>
      <c r="D504" s="54" t="s">
        <v>66</v>
      </c>
      <c r="E504" s="54" t="s">
        <v>784</v>
      </c>
      <c r="F504" s="59" t="s">
        <v>780</v>
      </c>
      <c r="G504" s="60" t="s">
        <v>11</v>
      </c>
      <c r="H504" s="159">
        <v>43306</v>
      </c>
      <c r="I504" s="36">
        <v>43679</v>
      </c>
      <c r="J504" s="54" t="s">
        <v>130</v>
      </c>
    </row>
    <row r="505" spans="1:10" ht="30" hidden="1" customHeight="1" x14ac:dyDescent="0.25">
      <c r="A505" s="64"/>
      <c r="B505" s="93"/>
      <c r="C505" s="54"/>
      <c r="D505" s="54" t="s">
        <v>66</v>
      </c>
      <c r="E505" s="54" t="s">
        <v>785</v>
      </c>
      <c r="F505" s="59" t="s">
        <v>781</v>
      </c>
      <c r="G505" s="60" t="s">
        <v>11</v>
      </c>
      <c r="H505" s="159">
        <v>43306</v>
      </c>
      <c r="I505" s="36">
        <v>43679</v>
      </c>
      <c r="J505" s="54" t="s">
        <v>26</v>
      </c>
    </row>
    <row r="506" spans="1:10" ht="30" hidden="1" customHeight="1" x14ac:dyDescent="0.25">
      <c r="A506" s="64"/>
      <c r="B506" s="93"/>
      <c r="C506" s="54"/>
      <c r="D506" s="54" t="s">
        <v>66</v>
      </c>
      <c r="E506" s="54" t="s">
        <v>786</v>
      </c>
      <c r="F506" s="59" t="s">
        <v>787</v>
      </c>
      <c r="G506" s="60" t="s">
        <v>11</v>
      </c>
      <c r="H506" s="159">
        <v>43306</v>
      </c>
      <c r="I506" s="36">
        <v>43679</v>
      </c>
      <c r="J506" s="54" t="s">
        <v>130</v>
      </c>
    </row>
    <row r="507" spans="1:10" ht="30" hidden="1" customHeight="1" x14ac:dyDescent="0.25">
      <c r="A507" s="64"/>
      <c r="B507" s="93"/>
      <c r="C507" s="54"/>
      <c r="D507" s="54" t="s">
        <v>66</v>
      </c>
      <c r="E507" s="54" t="s">
        <v>790</v>
      </c>
      <c r="F507" s="59" t="s">
        <v>788</v>
      </c>
      <c r="G507" s="60" t="s">
        <v>11</v>
      </c>
      <c r="H507" s="159">
        <v>43306</v>
      </c>
      <c r="I507" s="36">
        <v>43679</v>
      </c>
      <c r="J507" s="54" t="s">
        <v>789</v>
      </c>
    </row>
    <row r="508" spans="1:10" ht="30" hidden="1" customHeight="1" x14ac:dyDescent="0.25">
      <c r="A508" s="64"/>
      <c r="B508" s="93"/>
      <c r="C508" s="54"/>
      <c r="D508" s="54" t="s">
        <v>66</v>
      </c>
      <c r="E508" s="54" t="s">
        <v>791</v>
      </c>
      <c r="F508" s="59" t="s">
        <v>792</v>
      </c>
      <c r="G508" s="60" t="s">
        <v>11</v>
      </c>
      <c r="H508" s="159">
        <v>43306</v>
      </c>
      <c r="I508" s="36">
        <v>43679</v>
      </c>
      <c r="J508" s="54" t="s">
        <v>130</v>
      </c>
    </row>
    <row r="509" spans="1:10" ht="30" hidden="1" customHeight="1" x14ac:dyDescent="0.25">
      <c r="A509" s="64"/>
      <c r="B509" s="93"/>
      <c r="C509" s="54"/>
      <c r="D509" s="54" t="s">
        <v>66</v>
      </c>
      <c r="E509" s="54" t="s">
        <v>793</v>
      </c>
      <c r="F509" s="59" t="s">
        <v>795</v>
      </c>
      <c r="G509" s="60" t="s">
        <v>11</v>
      </c>
      <c r="H509" s="159">
        <v>43306</v>
      </c>
      <c r="I509" s="36">
        <v>43679</v>
      </c>
      <c r="J509" s="54" t="s">
        <v>39</v>
      </c>
    </row>
    <row r="510" spans="1:10" ht="30" hidden="1" customHeight="1" x14ac:dyDescent="0.25">
      <c r="A510" s="64"/>
      <c r="B510" s="93"/>
      <c r="C510" s="54"/>
      <c r="D510" s="54" t="s">
        <v>66</v>
      </c>
      <c r="E510" s="54" t="s">
        <v>794</v>
      </c>
      <c r="F510" s="59" t="s">
        <v>796</v>
      </c>
      <c r="G510" s="60" t="s">
        <v>11</v>
      </c>
      <c r="H510" s="159">
        <v>43306</v>
      </c>
      <c r="I510" s="36">
        <v>43679</v>
      </c>
      <c r="J510" s="54" t="s">
        <v>39</v>
      </c>
    </row>
    <row r="511" spans="1:10" ht="30" hidden="1" customHeight="1" x14ac:dyDescent="0.25">
      <c r="A511" s="64"/>
      <c r="B511" s="93"/>
      <c r="C511" s="54"/>
      <c r="D511" s="54" t="s">
        <v>66</v>
      </c>
      <c r="E511" s="54" t="s">
        <v>797</v>
      </c>
      <c r="F511" s="59" t="s">
        <v>798</v>
      </c>
      <c r="G511" s="60" t="s">
        <v>11</v>
      </c>
      <c r="H511" s="159">
        <v>43306</v>
      </c>
      <c r="I511" s="36">
        <v>43679</v>
      </c>
      <c r="J511" s="54" t="s">
        <v>83</v>
      </c>
    </row>
    <row r="512" spans="1:10" ht="30" hidden="1" customHeight="1" x14ac:dyDescent="0.25">
      <c r="A512" s="64">
        <v>5564</v>
      </c>
      <c r="B512" s="93">
        <v>1</v>
      </c>
      <c r="C512" s="54" t="s">
        <v>21</v>
      </c>
      <c r="D512" s="54" t="s">
        <v>63</v>
      </c>
      <c r="E512" s="54" t="s">
        <v>1076</v>
      </c>
      <c r="F512" s="59" t="s">
        <v>1432</v>
      </c>
      <c r="G512" s="60" t="s">
        <v>11</v>
      </c>
      <c r="H512" s="160">
        <v>38609.859600000003</v>
      </c>
      <c r="I512" s="37">
        <v>44084</v>
      </c>
      <c r="J512" s="54" t="s">
        <v>130</v>
      </c>
    </row>
    <row r="513" spans="1:10" ht="30" hidden="1" customHeight="1" x14ac:dyDescent="0.25">
      <c r="A513" s="64">
        <v>5565</v>
      </c>
      <c r="B513" s="93">
        <v>1</v>
      </c>
      <c r="C513" s="54" t="s">
        <v>21</v>
      </c>
      <c r="D513" s="54" t="s">
        <v>63</v>
      </c>
      <c r="E513" s="54" t="s">
        <v>1076</v>
      </c>
      <c r="F513" s="59" t="s">
        <v>1432</v>
      </c>
      <c r="G513" s="60" t="s">
        <v>11</v>
      </c>
      <c r="H513" s="160">
        <v>38609.859600000003</v>
      </c>
      <c r="I513" s="37">
        <v>44084</v>
      </c>
      <c r="J513" s="54" t="s">
        <v>130</v>
      </c>
    </row>
    <row r="514" spans="1:10" ht="30" hidden="1" customHeight="1" x14ac:dyDescent="0.25">
      <c r="A514" s="64">
        <v>5566</v>
      </c>
      <c r="B514" s="93">
        <v>1</v>
      </c>
      <c r="C514" s="54" t="s">
        <v>21</v>
      </c>
      <c r="D514" s="54" t="s">
        <v>63</v>
      </c>
      <c r="E514" s="54" t="s">
        <v>1076</v>
      </c>
      <c r="F514" s="59" t="s">
        <v>1432</v>
      </c>
      <c r="G514" s="60" t="s">
        <v>11</v>
      </c>
      <c r="H514" s="160">
        <v>38609.859600000003</v>
      </c>
      <c r="I514" s="37">
        <v>44084</v>
      </c>
      <c r="J514" s="54" t="s">
        <v>130</v>
      </c>
    </row>
    <row r="515" spans="1:10" ht="30" hidden="1" customHeight="1" x14ac:dyDescent="0.25">
      <c r="A515" s="64">
        <v>5571</v>
      </c>
      <c r="B515" s="93">
        <v>1</v>
      </c>
      <c r="C515" s="54" t="s">
        <v>21</v>
      </c>
      <c r="D515" s="54" t="s">
        <v>1077</v>
      </c>
      <c r="E515" s="54" t="s">
        <v>1450</v>
      </c>
      <c r="F515" s="59" t="s">
        <v>1432</v>
      </c>
      <c r="G515" s="60" t="s">
        <v>11</v>
      </c>
      <c r="H515" s="160">
        <v>25960</v>
      </c>
      <c r="I515" s="37">
        <v>44126</v>
      </c>
      <c r="J515" s="54" t="s">
        <v>130</v>
      </c>
    </row>
    <row r="516" spans="1:10" ht="30" hidden="1" customHeight="1" x14ac:dyDescent="0.25">
      <c r="A516" s="64">
        <v>5572</v>
      </c>
      <c r="B516" s="93">
        <v>1</v>
      </c>
      <c r="C516" s="54" t="s">
        <v>21</v>
      </c>
      <c r="D516" s="54" t="s">
        <v>1078</v>
      </c>
      <c r="E516" s="54" t="s">
        <v>1449</v>
      </c>
      <c r="F516" s="59" t="s">
        <v>1432</v>
      </c>
      <c r="G516" s="60" t="s">
        <v>11</v>
      </c>
      <c r="H516" s="160">
        <v>36816</v>
      </c>
      <c r="I516" s="37">
        <v>44126</v>
      </c>
      <c r="J516" s="54" t="s">
        <v>130</v>
      </c>
    </row>
    <row r="517" spans="1:10" ht="30" hidden="1" customHeight="1" x14ac:dyDescent="0.25">
      <c r="A517" s="64">
        <v>5573</v>
      </c>
      <c r="B517" s="93">
        <v>1</v>
      </c>
      <c r="C517" s="54" t="s">
        <v>21</v>
      </c>
      <c r="D517" s="54" t="s">
        <v>66</v>
      </c>
      <c r="E517" s="54" t="s">
        <v>1451</v>
      </c>
      <c r="F517" s="54" t="s">
        <v>1079</v>
      </c>
      <c r="G517" s="60" t="s">
        <v>11</v>
      </c>
      <c r="H517" s="160">
        <v>151040</v>
      </c>
      <c r="I517" s="37">
        <v>44126</v>
      </c>
      <c r="J517" s="54" t="s">
        <v>130</v>
      </c>
    </row>
    <row r="518" spans="1:10" ht="30" hidden="1" customHeight="1" x14ac:dyDescent="0.25">
      <c r="A518" s="64">
        <v>5574</v>
      </c>
      <c r="B518" s="93">
        <v>1</v>
      </c>
      <c r="C518" s="54" t="s">
        <v>21</v>
      </c>
      <c r="D518" s="54" t="s">
        <v>66</v>
      </c>
      <c r="E518" s="54" t="s">
        <v>1451</v>
      </c>
      <c r="F518" s="54" t="s">
        <v>1079</v>
      </c>
      <c r="G518" s="60" t="s">
        <v>11</v>
      </c>
      <c r="H518" s="160">
        <v>134520</v>
      </c>
      <c r="I518" s="37">
        <v>44126</v>
      </c>
      <c r="J518" s="54" t="s">
        <v>130</v>
      </c>
    </row>
    <row r="519" spans="1:10" ht="30" hidden="1" customHeight="1" x14ac:dyDescent="0.25">
      <c r="A519" s="64">
        <v>5575</v>
      </c>
      <c r="B519" s="93">
        <v>1</v>
      </c>
      <c r="C519" s="54" t="s">
        <v>21</v>
      </c>
      <c r="D519" s="54" t="s">
        <v>1080</v>
      </c>
      <c r="E519" s="54" t="s">
        <v>1452</v>
      </c>
      <c r="F519" s="59" t="s">
        <v>1453</v>
      </c>
      <c r="G519" s="60" t="s">
        <v>11</v>
      </c>
      <c r="H519" s="160">
        <v>24831.05</v>
      </c>
      <c r="I519" s="37">
        <v>44126</v>
      </c>
      <c r="J519" s="54" t="s">
        <v>130</v>
      </c>
    </row>
    <row r="520" spans="1:10" ht="30" hidden="1" customHeight="1" x14ac:dyDescent="0.25">
      <c r="A520" s="64">
        <v>5576</v>
      </c>
      <c r="B520" s="93">
        <v>1</v>
      </c>
      <c r="C520" s="54" t="s">
        <v>21</v>
      </c>
      <c r="D520" s="54" t="s">
        <v>1464</v>
      </c>
      <c r="E520" s="54" t="s">
        <v>1432</v>
      </c>
      <c r="F520" s="59" t="s">
        <v>1432</v>
      </c>
      <c r="G520" s="60" t="s">
        <v>11</v>
      </c>
      <c r="H520" s="160">
        <v>3678.67</v>
      </c>
      <c r="I520" s="37">
        <v>44126</v>
      </c>
      <c r="J520" s="54" t="s">
        <v>130</v>
      </c>
    </row>
    <row r="521" spans="1:10" ht="30" hidden="1" customHeight="1" x14ac:dyDescent="0.25">
      <c r="A521" s="64">
        <v>5228</v>
      </c>
      <c r="B521" s="93">
        <v>1</v>
      </c>
      <c r="C521" s="54" t="s">
        <v>21</v>
      </c>
      <c r="D521" s="54" t="s">
        <v>137</v>
      </c>
      <c r="E521" s="54" t="s">
        <v>1118</v>
      </c>
      <c r="F521" s="59" t="s">
        <v>1432</v>
      </c>
      <c r="G521" s="56" t="s">
        <v>11</v>
      </c>
      <c r="H521" s="159">
        <v>41182</v>
      </c>
      <c r="I521" s="36">
        <v>44188</v>
      </c>
      <c r="J521" s="54" t="s">
        <v>130</v>
      </c>
    </row>
    <row r="522" spans="1:10" ht="30" hidden="1" customHeight="1" x14ac:dyDescent="0.25">
      <c r="A522" s="64">
        <v>5229</v>
      </c>
      <c r="B522" s="93">
        <v>1</v>
      </c>
      <c r="C522" s="54" t="s">
        <v>21</v>
      </c>
      <c r="D522" s="54" t="s">
        <v>137</v>
      </c>
      <c r="E522" s="54" t="s">
        <v>1118</v>
      </c>
      <c r="F522" s="59" t="s">
        <v>1432</v>
      </c>
      <c r="G522" s="56" t="s">
        <v>11</v>
      </c>
      <c r="H522" s="159">
        <v>41182</v>
      </c>
      <c r="I522" s="36">
        <v>44188</v>
      </c>
      <c r="J522" s="54" t="s">
        <v>130</v>
      </c>
    </row>
    <row r="523" spans="1:10" ht="30" hidden="1" customHeight="1" x14ac:dyDescent="0.25">
      <c r="A523" s="64" t="s">
        <v>1293</v>
      </c>
      <c r="B523" s="93">
        <v>22</v>
      </c>
      <c r="C523" s="54" t="s">
        <v>21</v>
      </c>
      <c r="D523" s="54" t="s">
        <v>1406</v>
      </c>
      <c r="E523" s="54" t="s">
        <v>1432</v>
      </c>
      <c r="F523" s="54" t="s">
        <v>1432</v>
      </c>
      <c r="G523" s="56" t="s">
        <v>1427</v>
      </c>
      <c r="H523" s="159">
        <f>(46604.1)*B523</f>
        <v>1025290.2</v>
      </c>
      <c r="I523" s="36">
        <v>44252</v>
      </c>
      <c r="J523" s="54" t="s">
        <v>58</v>
      </c>
    </row>
    <row r="524" spans="1:10" s="77" customFormat="1" ht="30" hidden="1" customHeight="1" x14ac:dyDescent="0.25">
      <c r="A524" s="76" t="s">
        <v>1292</v>
      </c>
      <c r="B524" s="93">
        <v>22</v>
      </c>
      <c r="C524" s="54" t="s">
        <v>21</v>
      </c>
      <c r="D524" s="54" t="s">
        <v>1407</v>
      </c>
      <c r="E524" s="54" t="s">
        <v>1432</v>
      </c>
      <c r="F524" s="54" t="s">
        <v>1432</v>
      </c>
      <c r="G524" s="56" t="s">
        <v>1427</v>
      </c>
      <c r="H524" s="159">
        <f>(20001)*B524</f>
        <v>440022</v>
      </c>
      <c r="I524" s="36">
        <v>44252</v>
      </c>
      <c r="J524" s="54" t="s">
        <v>58</v>
      </c>
    </row>
    <row r="525" spans="1:10" s="77" customFormat="1" ht="30" hidden="1" customHeight="1" x14ac:dyDescent="0.25">
      <c r="A525" s="76" t="s">
        <v>1294</v>
      </c>
      <c r="B525" s="93">
        <v>22</v>
      </c>
      <c r="C525" s="54" t="s">
        <v>21</v>
      </c>
      <c r="D525" s="54" t="s">
        <v>1408</v>
      </c>
      <c r="E525" s="54" t="s">
        <v>1432</v>
      </c>
      <c r="F525" s="54" t="s">
        <v>1432</v>
      </c>
      <c r="G525" s="56" t="s">
        <v>1427</v>
      </c>
      <c r="H525" s="159">
        <f>(25901)*B525</f>
        <v>569822</v>
      </c>
      <c r="I525" s="36">
        <v>44252</v>
      </c>
      <c r="J525" s="54" t="s">
        <v>58</v>
      </c>
    </row>
    <row r="526" spans="1:10" s="58" customFormat="1" ht="30" hidden="1" customHeight="1" x14ac:dyDescent="0.25">
      <c r="A526" s="61" t="s">
        <v>1295</v>
      </c>
      <c r="B526" s="93">
        <v>22</v>
      </c>
      <c r="C526" s="54" t="s">
        <v>21</v>
      </c>
      <c r="D526" s="54" t="s">
        <v>1409</v>
      </c>
      <c r="E526" s="54" t="s">
        <v>1432</v>
      </c>
      <c r="F526" s="54" t="s">
        <v>1432</v>
      </c>
      <c r="G526" s="56" t="s">
        <v>1427</v>
      </c>
      <c r="H526" s="159">
        <f>(10413.5)*B526</f>
        <v>229097</v>
      </c>
      <c r="I526" s="36">
        <v>44252</v>
      </c>
      <c r="J526" s="54" t="s">
        <v>58</v>
      </c>
    </row>
    <row r="527" spans="1:10" s="58" customFormat="1" ht="30" hidden="1" customHeight="1" x14ac:dyDescent="0.25">
      <c r="A527" s="61" t="s">
        <v>1296</v>
      </c>
      <c r="B527" s="93">
        <v>54</v>
      </c>
      <c r="C527" s="54" t="s">
        <v>21</v>
      </c>
      <c r="D527" s="54" t="s">
        <v>992</v>
      </c>
      <c r="E527" s="54" t="s">
        <v>1432</v>
      </c>
      <c r="F527" s="54" t="s">
        <v>1432</v>
      </c>
      <c r="G527" s="56" t="s">
        <v>1427</v>
      </c>
      <c r="H527" s="159">
        <f>(12932.8)*B527</f>
        <v>698371.2</v>
      </c>
      <c r="I527" s="36">
        <v>44252</v>
      </c>
      <c r="J527" s="54" t="s">
        <v>58</v>
      </c>
    </row>
    <row r="528" spans="1:10" s="58" customFormat="1" ht="30" hidden="1" customHeight="1" x14ac:dyDescent="0.25">
      <c r="A528" s="61" t="s">
        <v>1297</v>
      </c>
      <c r="B528" s="93">
        <v>22</v>
      </c>
      <c r="C528" s="54" t="s">
        <v>21</v>
      </c>
      <c r="D528" s="54" t="s">
        <v>1410</v>
      </c>
      <c r="E528" s="54" t="s">
        <v>1432</v>
      </c>
      <c r="F528" s="54" t="s">
        <v>1432</v>
      </c>
      <c r="G528" s="56" t="s">
        <v>1427</v>
      </c>
      <c r="H528" s="159">
        <f>20012.8*22</f>
        <v>440281.59999999998</v>
      </c>
      <c r="I528" s="36">
        <v>44252</v>
      </c>
      <c r="J528" s="54" t="s">
        <v>58</v>
      </c>
    </row>
    <row r="529" spans="1:10" s="58" customFormat="1" ht="30" hidden="1" customHeight="1" x14ac:dyDescent="0.25">
      <c r="A529" s="61" t="s">
        <v>1298</v>
      </c>
      <c r="B529" s="93">
        <v>7</v>
      </c>
      <c r="C529" s="54" t="s">
        <v>21</v>
      </c>
      <c r="D529" s="54" t="s">
        <v>506</v>
      </c>
      <c r="E529" s="54" t="s">
        <v>1432</v>
      </c>
      <c r="F529" s="54" t="s">
        <v>1432</v>
      </c>
      <c r="G529" s="56" t="s">
        <v>1427</v>
      </c>
      <c r="H529" s="159">
        <f>13511*7</f>
        <v>94577</v>
      </c>
      <c r="I529" s="36">
        <v>44252</v>
      </c>
      <c r="J529" s="54" t="s">
        <v>58</v>
      </c>
    </row>
    <row r="530" spans="1:10" s="62" customFormat="1" ht="30" hidden="1" customHeight="1" x14ac:dyDescent="0.25">
      <c r="A530" s="54" t="s">
        <v>1299</v>
      </c>
      <c r="B530" s="93">
        <v>81</v>
      </c>
      <c r="C530" s="54" t="s">
        <v>21</v>
      </c>
      <c r="D530" s="54" t="s">
        <v>1394</v>
      </c>
      <c r="E530" s="54" t="s">
        <v>1432</v>
      </c>
      <c r="F530" s="54" t="s">
        <v>1432</v>
      </c>
      <c r="G530" s="56" t="s">
        <v>1427</v>
      </c>
      <c r="H530" s="159">
        <f>(13882.7)*B530</f>
        <v>1124498.7</v>
      </c>
      <c r="I530" s="36">
        <v>44252</v>
      </c>
      <c r="J530" s="54" t="s">
        <v>58</v>
      </c>
    </row>
    <row r="531" spans="1:10" ht="30" hidden="1" customHeight="1" x14ac:dyDescent="0.25">
      <c r="A531" s="64">
        <v>5220</v>
      </c>
      <c r="B531" s="94">
        <v>1</v>
      </c>
      <c r="C531" s="54" t="s">
        <v>21</v>
      </c>
      <c r="D531" s="64" t="s">
        <v>1395</v>
      </c>
      <c r="E531" s="64" t="s">
        <v>1290</v>
      </c>
      <c r="F531" s="64" t="s">
        <v>1441</v>
      </c>
      <c r="G531" s="56" t="s">
        <v>1427</v>
      </c>
      <c r="H531" s="159">
        <v>98940</v>
      </c>
      <c r="I531" s="36">
        <v>44274</v>
      </c>
      <c r="J531" s="54" t="s">
        <v>361</v>
      </c>
    </row>
    <row r="532" spans="1:10" ht="30" hidden="1" customHeight="1" x14ac:dyDescent="0.25">
      <c r="A532" s="64">
        <v>5221</v>
      </c>
      <c r="B532" s="94">
        <v>1</v>
      </c>
      <c r="C532" s="54" t="s">
        <v>21</v>
      </c>
      <c r="D532" s="64" t="s">
        <v>1395</v>
      </c>
      <c r="E532" s="64" t="s">
        <v>1290</v>
      </c>
      <c r="F532" s="64" t="s">
        <v>1442</v>
      </c>
      <c r="G532" s="56" t="s">
        <v>1427</v>
      </c>
      <c r="H532" s="159">
        <v>98940</v>
      </c>
      <c r="I532" s="36">
        <v>44274</v>
      </c>
      <c r="J532" s="54" t="s">
        <v>361</v>
      </c>
    </row>
    <row r="533" spans="1:10" ht="30" hidden="1" customHeight="1" x14ac:dyDescent="0.25">
      <c r="A533" s="64">
        <v>5222</v>
      </c>
      <c r="B533" s="94">
        <v>1</v>
      </c>
      <c r="C533" s="54" t="s">
        <v>21</v>
      </c>
      <c r="D533" s="64" t="s">
        <v>1395</v>
      </c>
      <c r="E533" s="64" t="s">
        <v>1290</v>
      </c>
      <c r="F533" s="64" t="s">
        <v>1443</v>
      </c>
      <c r="G533" s="56" t="s">
        <v>1427</v>
      </c>
      <c r="H533" s="159">
        <v>98940</v>
      </c>
      <c r="I533" s="36">
        <v>44274</v>
      </c>
      <c r="J533" s="54" t="s">
        <v>361</v>
      </c>
    </row>
    <row r="534" spans="1:10" ht="30" hidden="1" customHeight="1" x14ac:dyDescent="0.25">
      <c r="A534" s="64">
        <v>5223</v>
      </c>
      <c r="B534" s="94">
        <v>1</v>
      </c>
      <c r="C534" s="54" t="s">
        <v>21</v>
      </c>
      <c r="D534" s="64" t="s">
        <v>1395</v>
      </c>
      <c r="E534" s="64" t="s">
        <v>1290</v>
      </c>
      <c r="F534" s="64" t="s">
        <v>1444</v>
      </c>
      <c r="G534" s="56" t="s">
        <v>1427</v>
      </c>
      <c r="H534" s="159">
        <v>98940</v>
      </c>
      <c r="I534" s="36">
        <v>44274</v>
      </c>
      <c r="J534" s="54" t="s">
        <v>361</v>
      </c>
    </row>
    <row r="535" spans="1:10" ht="30" hidden="1" customHeight="1" x14ac:dyDescent="0.25">
      <c r="A535" s="64">
        <v>5224</v>
      </c>
      <c r="B535" s="94">
        <v>1</v>
      </c>
      <c r="C535" s="54" t="s">
        <v>21</v>
      </c>
      <c r="D535" s="64" t="s">
        <v>1395</v>
      </c>
      <c r="E535" s="64" t="s">
        <v>1290</v>
      </c>
      <c r="F535" s="64" t="s">
        <v>1445</v>
      </c>
      <c r="G535" s="56" t="s">
        <v>1427</v>
      </c>
      <c r="H535" s="159">
        <v>98940</v>
      </c>
      <c r="I535" s="36">
        <v>44274</v>
      </c>
      <c r="J535" s="54" t="s">
        <v>361</v>
      </c>
    </row>
    <row r="536" spans="1:10" ht="30" hidden="1" customHeight="1" x14ac:dyDescent="0.25">
      <c r="A536" s="64">
        <v>5225</v>
      </c>
      <c r="B536" s="94">
        <v>1</v>
      </c>
      <c r="C536" s="54" t="s">
        <v>21</v>
      </c>
      <c r="D536" s="64" t="s">
        <v>1395</v>
      </c>
      <c r="E536" s="64" t="s">
        <v>1290</v>
      </c>
      <c r="F536" s="64" t="s">
        <v>1446</v>
      </c>
      <c r="G536" s="56" t="s">
        <v>1427</v>
      </c>
      <c r="H536" s="159">
        <v>98940</v>
      </c>
      <c r="I536" s="36">
        <v>44274</v>
      </c>
      <c r="J536" s="54" t="s">
        <v>361</v>
      </c>
    </row>
    <row r="537" spans="1:10" ht="30" hidden="1" customHeight="1" x14ac:dyDescent="0.25">
      <c r="A537" s="64">
        <v>5226</v>
      </c>
      <c r="B537" s="94">
        <v>1</v>
      </c>
      <c r="C537" s="54" t="s">
        <v>21</v>
      </c>
      <c r="D537" s="64" t="s">
        <v>1395</v>
      </c>
      <c r="E537" s="64" t="s">
        <v>1290</v>
      </c>
      <c r="F537" s="64" t="s">
        <v>1447</v>
      </c>
      <c r="G537" s="56" t="s">
        <v>1427</v>
      </c>
      <c r="H537" s="159">
        <v>98940</v>
      </c>
      <c r="I537" s="36">
        <v>44274</v>
      </c>
      <c r="J537" s="54" t="s">
        <v>361</v>
      </c>
    </row>
    <row r="538" spans="1:10" s="77" customFormat="1" ht="30" hidden="1" customHeight="1" x14ac:dyDescent="0.25">
      <c r="A538" s="76">
        <v>5227</v>
      </c>
      <c r="B538" s="94">
        <v>1</v>
      </c>
      <c r="C538" s="54" t="s">
        <v>21</v>
      </c>
      <c r="D538" s="64" t="s">
        <v>1395</v>
      </c>
      <c r="E538" s="64" t="s">
        <v>1290</v>
      </c>
      <c r="F538" s="64" t="s">
        <v>1448</v>
      </c>
      <c r="G538" s="56" t="s">
        <v>1427</v>
      </c>
      <c r="H538" s="159">
        <v>98940</v>
      </c>
      <c r="I538" s="36">
        <v>44274</v>
      </c>
      <c r="J538" s="54" t="s">
        <v>361</v>
      </c>
    </row>
    <row r="539" spans="1:10" ht="30" hidden="1" customHeight="1" x14ac:dyDescent="0.25">
      <c r="A539" s="64">
        <v>5548</v>
      </c>
      <c r="B539" s="93">
        <v>1</v>
      </c>
      <c r="C539" s="54" t="s">
        <v>21</v>
      </c>
      <c r="D539" s="64" t="s">
        <v>1121</v>
      </c>
      <c r="E539" s="64" t="s">
        <v>1122</v>
      </c>
      <c r="F539" s="54" t="s">
        <v>1432</v>
      </c>
      <c r="G539" s="64" t="s">
        <v>1427</v>
      </c>
      <c r="H539" s="161">
        <v>66000</v>
      </c>
      <c r="I539" s="38">
        <v>44372</v>
      </c>
      <c r="J539" s="64" t="s">
        <v>1123</v>
      </c>
    </row>
    <row r="540" spans="1:10" s="77" customFormat="1" ht="30" hidden="1" customHeight="1" x14ac:dyDescent="0.25">
      <c r="A540" s="64">
        <v>5549</v>
      </c>
      <c r="B540" s="93">
        <v>1</v>
      </c>
      <c r="C540" s="54" t="s">
        <v>21</v>
      </c>
      <c r="D540" s="64" t="s">
        <v>1124</v>
      </c>
      <c r="E540" s="64" t="s">
        <v>1122</v>
      </c>
      <c r="F540" s="54" t="s">
        <v>1432</v>
      </c>
      <c r="G540" s="64" t="s">
        <v>1427</v>
      </c>
      <c r="H540" s="161">
        <f>(70942.86)*B540</f>
        <v>70942.86</v>
      </c>
      <c r="I540" s="38">
        <v>44372</v>
      </c>
      <c r="J540" s="64" t="s">
        <v>1123</v>
      </c>
    </row>
    <row r="541" spans="1:10" ht="30" customHeight="1" x14ac:dyDescent="0.3">
      <c r="A541" s="64" t="s">
        <v>21</v>
      </c>
      <c r="B541" s="93" t="s">
        <v>21</v>
      </c>
      <c r="C541" s="64" t="s">
        <v>21</v>
      </c>
      <c r="D541" s="210" t="s">
        <v>1539</v>
      </c>
      <c r="E541" s="54" t="s">
        <v>21</v>
      </c>
      <c r="F541" s="55" t="s">
        <v>21</v>
      </c>
      <c r="G541" s="211" t="s">
        <v>21</v>
      </c>
      <c r="H541" s="212" t="s">
        <v>21</v>
      </c>
      <c r="I541" s="38">
        <v>44742</v>
      </c>
      <c r="J541" s="64"/>
    </row>
    <row r="542" spans="1:10" ht="30" customHeight="1" x14ac:dyDescent="0.25">
      <c r="C542" s="58"/>
      <c r="D542" s="63"/>
      <c r="E542" s="63"/>
      <c r="F542" s="66"/>
      <c r="G542" s="58"/>
      <c r="H542" s="162"/>
      <c r="I542" s="70"/>
      <c r="J542" s="58"/>
    </row>
    <row r="543" spans="1:10" ht="30" customHeight="1" x14ac:dyDescent="0.25">
      <c r="C543" s="58"/>
      <c r="D543" s="63"/>
      <c r="E543" s="63"/>
      <c r="F543" s="66"/>
      <c r="G543" s="58"/>
      <c r="H543" s="162"/>
      <c r="I543" s="70"/>
      <c r="J543" s="58"/>
    </row>
    <row r="544" spans="1:10" ht="30" customHeight="1" x14ac:dyDescent="0.25">
      <c r="C544" s="62"/>
      <c r="D544" s="63"/>
      <c r="E544" s="63"/>
      <c r="F544" s="66"/>
      <c r="G544" s="58"/>
      <c r="H544" s="162"/>
      <c r="I544" s="70"/>
      <c r="J544" s="62"/>
    </row>
    <row r="545" spans="3:10" ht="30" customHeight="1" x14ac:dyDescent="0.25">
      <c r="C545" s="58"/>
      <c r="D545" s="71" t="s">
        <v>1081</v>
      </c>
      <c r="E545" s="72"/>
      <c r="F545" s="73" t="s">
        <v>1082</v>
      </c>
      <c r="G545" s="69"/>
      <c r="H545" s="162"/>
      <c r="I545" s="70"/>
      <c r="J545" s="58"/>
    </row>
    <row r="546" spans="3:10" ht="30" customHeight="1" x14ac:dyDescent="0.25">
      <c r="C546" s="63"/>
      <c r="D546" s="85" t="s">
        <v>1083</v>
      </c>
      <c r="E546" s="85"/>
      <c r="F546" s="86" t="s">
        <v>1103</v>
      </c>
      <c r="G546" s="67"/>
      <c r="H546" s="163"/>
      <c r="I546" s="68"/>
      <c r="J546" s="63"/>
    </row>
    <row r="547" spans="3:10" ht="30" customHeight="1" x14ac:dyDescent="0.25">
      <c r="C547" s="63"/>
      <c r="D547" s="63"/>
      <c r="E547" s="63"/>
      <c r="F547" s="66"/>
      <c r="G547" s="67"/>
      <c r="H547" s="163"/>
      <c r="I547" s="68"/>
      <c r="J547" s="63"/>
    </row>
    <row r="548" spans="3:10" ht="30" customHeight="1" x14ac:dyDescent="0.25">
      <c r="C548" s="63"/>
      <c r="D548" s="63"/>
      <c r="E548" s="63"/>
      <c r="F548" s="66"/>
      <c r="G548" s="67"/>
      <c r="H548" s="163"/>
      <c r="I548" s="68"/>
      <c r="J548" s="63"/>
    </row>
    <row r="549" spans="3:10" ht="30" customHeight="1" x14ac:dyDescent="0.25">
      <c r="C549" s="63"/>
      <c r="D549" s="63"/>
      <c r="E549" s="63"/>
      <c r="F549" s="66"/>
      <c r="G549" s="67"/>
      <c r="H549" s="163"/>
      <c r="I549" s="68"/>
      <c r="J549" s="63"/>
    </row>
    <row r="550" spans="3:10" ht="30" customHeight="1" x14ac:dyDescent="0.25">
      <c r="C550" s="63"/>
      <c r="D550" s="63"/>
      <c r="E550" s="63"/>
      <c r="F550" s="66"/>
      <c r="G550" s="67"/>
      <c r="H550" s="163"/>
      <c r="I550" s="68"/>
      <c r="J550" s="63"/>
    </row>
    <row r="551" spans="3:10" ht="30" customHeight="1" x14ac:dyDescent="0.25">
      <c r="C551" s="63"/>
      <c r="D551" s="63"/>
      <c r="E551" s="63"/>
      <c r="F551" s="66"/>
      <c r="G551" s="67"/>
      <c r="H551" s="163"/>
      <c r="I551" s="68"/>
      <c r="J551" s="63"/>
    </row>
    <row r="552" spans="3:10" ht="30" customHeight="1" x14ac:dyDescent="0.25">
      <c r="C552" s="63"/>
      <c r="D552" s="63"/>
      <c r="E552" s="63"/>
      <c r="F552" s="66"/>
      <c r="G552" s="67"/>
      <c r="H552" s="163"/>
      <c r="I552" s="68"/>
      <c r="J552" s="63"/>
    </row>
    <row r="553" spans="3:10" ht="30" customHeight="1" x14ac:dyDescent="0.25">
      <c r="C553" s="63"/>
      <c r="D553" s="63"/>
      <c r="E553" s="63"/>
      <c r="F553" s="66"/>
      <c r="G553" s="67"/>
      <c r="H553" s="163"/>
      <c r="I553" s="68"/>
      <c r="J553" s="63"/>
    </row>
    <row r="554" spans="3:10" ht="30" customHeight="1" x14ac:dyDescent="0.25">
      <c r="C554" s="63"/>
      <c r="D554" s="63"/>
      <c r="E554" s="63"/>
      <c r="F554" s="66"/>
      <c r="G554" s="67"/>
      <c r="H554" s="163"/>
      <c r="I554" s="68"/>
      <c r="J554" s="63"/>
    </row>
    <row r="555" spans="3:10" ht="30" customHeight="1" x14ac:dyDescent="0.25">
      <c r="C555" s="63"/>
      <c r="D555" s="63"/>
      <c r="E555" s="63"/>
      <c r="F555" s="66"/>
      <c r="G555" s="67"/>
      <c r="H555" s="163"/>
      <c r="I555" s="68"/>
      <c r="J555" s="63"/>
    </row>
    <row r="556" spans="3:10" ht="30" customHeight="1" x14ac:dyDescent="0.25">
      <c r="C556" s="63"/>
      <c r="D556" s="63"/>
      <c r="E556" s="63"/>
      <c r="F556" s="66"/>
      <c r="G556" s="67"/>
      <c r="H556" s="163"/>
      <c r="I556" s="68"/>
      <c r="J556" s="63"/>
    </row>
    <row r="557" spans="3:10" ht="30" customHeight="1" x14ac:dyDescent="0.25">
      <c r="C557" s="63"/>
      <c r="D557" s="63"/>
      <c r="E557" s="63"/>
      <c r="F557" s="66"/>
      <c r="G557" s="67"/>
      <c r="H557" s="163"/>
      <c r="I557" s="68"/>
      <c r="J557" s="63"/>
    </row>
    <row r="558" spans="3:10" ht="30" customHeight="1" x14ac:dyDescent="0.25">
      <c r="C558" s="63"/>
      <c r="D558" s="63"/>
      <c r="E558" s="63"/>
      <c r="F558" s="66"/>
      <c r="G558" s="67"/>
      <c r="H558" s="163"/>
      <c r="I558" s="68"/>
      <c r="J558" s="63"/>
    </row>
    <row r="559" spans="3:10" ht="30" customHeight="1" x14ac:dyDescent="0.25">
      <c r="C559" s="63"/>
      <c r="D559" s="63"/>
      <c r="E559" s="63"/>
      <c r="F559" s="66"/>
      <c r="G559" s="67"/>
      <c r="H559" s="163"/>
      <c r="I559" s="68"/>
      <c r="J559" s="63"/>
    </row>
    <row r="560" spans="3:10" ht="30" customHeight="1" x14ac:dyDescent="0.25">
      <c r="C560" s="63"/>
      <c r="D560" s="63"/>
      <c r="E560" s="63"/>
      <c r="F560" s="66"/>
      <c r="G560" s="67"/>
      <c r="H560" s="163"/>
      <c r="I560" s="68"/>
      <c r="J560" s="63"/>
    </row>
    <row r="561" spans="1:10" ht="30" customHeight="1" x14ac:dyDescent="0.25">
      <c r="C561" s="63"/>
      <c r="D561" s="63"/>
      <c r="E561" s="63"/>
      <c r="F561" s="66"/>
      <c r="G561" s="67"/>
      <c r="H561" s="163"/>
      <c r="I561" s="68"/>
      <c r="J561" s="63"/>
    </row>
    <row r="562" spans="1:10" ht="30" customHeight="1" x14ac:dyDescent="0.25">
      <c r="C562" s="63"/>
      <c r="D562" s="63"/>
      <c r="E562" s="63"/>
      <c r="F562" s="66"/>
      <c r="G562" s="67"/>
      <c r="H562" s="163"/>
      <c r="I562" s="68"/>
      <c r="J562" s="63"/>
    </row>
    <row r="563" spans="1:10" s="58" customFormat="1" ht="30" customHeight="1" x14ac:dyDescent="0.25">
      <c r="A563" s="50"/>
      <c r="B563" s="96"/>
      <c r="C563" s="63"/>
      <c r="D563" s="63"/>
      <c r="E563" s="63"/>
      <c r="F563" s="66"/>
      <c r="G563" s="67"/>
      <c r="H563" s="163"/>
      <c r="I563" s="68"/>
      <c r="J563" s="63"/>
    </row>
    <row r="564" spans="1:10" s="58" customFormat="1" ht="30" customHeight="1" x14ac:dyDescent="0.25">
      <c r="A564" s="50"/>
      <c r="B564" s="96"/>
      <c r="C564" s="63"/>
      <c r="D564" s="63"/>
      <c r="E564" s="63"/>
      <c r="F564" s="66"/>
      <c r="G564" s="67"/>
      <c r="H564" s="163"/>
      <c r="I564" s="68"/>
      <c r="J564" s="63"/>
    </row>
    <row r="565" spans="1:10" s="58" customFormat="1" ht="30" customHeight="1" x14ac:dyDescent="0.25">
      <c r="A565" s="50"/>
      <c r="B565" s="96"/>
      <c r="H565" s="162"/>
      <c r="I565" s="74"/>
    </row>
    <row r="566" spans="1:10" ht="30" customHeight="1" x14ac:dyDescent="0.25">
      <c r="C566" s="63"/>
      <c r="D566" s="63"/>
      <c r="E566" s="63"/>
      <c r="F566" s="66"/>
      <c r="G566" s="67"/>
      <c r="H566" s="163"/>
      <c r="I566" s="68"/>
      <c r="J566" s="63"/>
    </row>
    <row r="567" spans="1:10" ht="30" customHeight="1" x14ac:dyDescent="0.25">
      <c r="C567" s="63"/>
      <c r="D567" s="63"/>
      <c r="E567" s="63"/>
      <c r="F567" s="66"/>
      <c r="G567" s="67"/>
      <c r="H567" s="163"/>
      <c r="I567" s="68"/>
      <c r="J567" s="63"/>
    </row>
    <row r="568" spans="1:10" ht="30" customHeight="1" x14ac:dyDescent="0.25">
      <c r="C568" s="63"/>
      <c r="D568" s="63"/>
      <c r="E568" s="63"/>
      <c r="F568" s="66"/>
      <c r="G568" s="67"/>
      <c r="H568" s="163"/>
      <c r="I568" s="68"/>
      <c r="J568" s="63"/>
    </row>
    <row r="569" spans="1:10" ht="30" customHeight="1" x14ac:dyDescent="0.25">
      <c r="C569" s="63"/>
      <c r="D569" s="63"/>
      <c r="E569" s="63"/>
      <c r="F569" s="66"/>
      <c r="G569" s="67"/>
      <c r="H569" s="163"/>
      <c r="I569" s="68"/>
      <c r="J569" s="63"/>
    </row>
    <row r="570" spans="1:10" ht="30" customHeight="1" x14ac:dyDescent="0.25">
      <c r="C570" s="63"/>
      <c r="D570" s="63"/>
      <c r="E570" s="63"/>
      <c r="F570" s="66"/>
      <c r="G570" s="67"/>
      <c r="H570" s="163"/>
      <c r="I570" s="68"/>
      <c r="J570" s="63"/>
    </row>
    <row r="571" spans="1:10" ht="30" customHeight="1" x14ac:dyDescent="0.25">
      <c r="C571" s="63"/>
      <c r="D571" s="63"/>
      <c r="E571" s="63"/>
      <c r="F571" s="66"/>
      <c r="G571" s="67"/>
      <c r="H571" s="163"/>
      <c r="I571" s="68"/>
      <c r="J571" s="63"/>
    </row>
    <row r="572" spans="1:10" ht="30" customHeight="1" x14ac:dyDescent="0.25">
      <c r="C572" s="63"/>
      <c r="D572" s="63"/>
      <c r="E572" s="63"/>
      <c r="F572" s="66"/>
      <c r="G572" s="67"/>
      <c r="H572" s="163"/>
      <c r="I572" s="68"/>
      <c r="J572" s="63"/>
    </row>
    <row r="573" spans="1:10" ht="30" customHeight="1" x14ac:dyDescent="0.25">
      <c r="C573" s="63"/>
      <c r="D573" s="63"/>
      <c r="E573" s="63"/>
      <c r="F573" s="66"/>
      <c r="G573" s="67"/>
      <c r="H573" s="163"/>
      <c r="I573" s="68"/>
      <c r="J573" s="63"/>
    </row>
    <row r="574" spans="1:10" ht="30" customHeight="1" x14ac:dyDescent="0.25">
      <c r="C574" s="57"/>
      <c r="D574" s="57"/>
      <c r="E574" s="57"/>
      <c r="F574" s="100"/>
      <c r="G574" s="84"/>
      <c r="H574" s="214"/>
      <c r="I574" s="68"/>
      <c r="J574" s="63"/>
    </row>
    <row r="575" spans="1:10" ht="30" customHeight="1" x14ac:dyDescent="0.25">
      <c r="C575" s="57"/>
      <c r="D575" s="57"/>
      <c r="E575" s="57"/>
      <c r="F575" s="100"/>
      <c r="G575" s="84"/>
      <c r="H575" s="214"/>
      <c r="I575" s="68"/>
      <c r="J575" s="63"/>
    </row>
    <row r="576" spans="1:10" ht="30" customHeight="1" x14ac:dyDescent="0.25">
      <c r="C576" s="57"/>
      <c r="D576" s="57"/>
      <c r="E576" s="57"/>
      <c r="F576" s="100"/>
      <c r="G576" s="84"/>
      <c r="H576" s="214"/>
      <c r="I576" s="68"/>
      <c r="J576" s="63"/>
    </row>
    <row r="577" spans="3:10" ht="30" customHeight="1" x14ac:dyDescent="0.25">
      <c r="C577" s="57"/>
      <c r="D577" s="57"/>
      <c r="E577" s="57"/>
      <c r="F577" s="100"/>
      <c r="G577" s="84"/>
      <c r="H577" s="214"/>
      <c r="I577" s="68"/>
      <c r="J577" s="63"/>
    </row>
    <row r="578" spans="3:10" ht="30" customHeight="1" x14ac:dyDescent="0.25">
      <c r="C578" s="57"/>
      <c r="D578" s="57"/>
      <c r="E578" s="57"/>
      <c r="F578" s="100"/>
      <c r="G578" s="84"/>
      <c r="H578" s="214"/>
      <c r="I578" s="68"/>
      <c r="J578" s="63"/>
    </row>
    <row r="579" spans="3:10" ht="13.8" customHeight="1" x14ac:dyDescent="0.25">
      <c r="C579" s="57"/>
      <c r="D579" s="57"/>
      <c r="E579" s="57"/>
      <c r="F579" s="100"/>
      <c r="G579" s="84"/>
      <c r="H579" s="214"/>
      <c r="I579" s="68"/>
      <c r="J579" s="63"/>
    </row>
    <row r="580" spans="3:10" ht="13.8" customHeight="1" x14ac:dyDescent="0.25">
      <c r="C580" s="57"/>
      <c r="D580" s="57"/>
      <c r="E580" s="57"/>
      <c r="F580" s="100"/>
      <c r="G580" s="84"/>
      <c r="H580" s="214"/>
      <c r="I580" s="68"/>
      <c r="J580" s="63"/>
    </row>
    <row r="581" spans="3:10" ht="13.8" customHeight="1" x14ac:dyDescent="0.25">
      <c r="C581" s="99"/>
      <c r="D581" s="99"/>
      <c r="E581" s="99"/>
      <c r="F581" s="100"/>
      <c r="G581" s="84"/>
      <c r="H581" s="214"/>
      <c r="I581" s="68"/>
      <c r="J581" s="50"/>
    </row>
    <row r="582" spans="3:10" ht="13.8" customHeight="1" x14ac:dyDescent="0.25">
      <c r="C582" s="99"/>
      <c r="D582" s="99"/>
      <c r="E582" s="99"/>
      <c r="F582" s="100"/>
      <c r="G582" s="84"/>
      <c r="H582" s="214"/>
      <c r="I582" s="68"/>
      <c r="J582" s="50"/>
    </row>
    <row r="583" spans="3:10" ht="13.8" customHeight="1" x14ac:dyDescent="0.25">
      <c r="C583" s="99"/>
      <c r="D583" s="99"/>
      <c r="E583" s="99"/>
      <c r="F583" s="100"/>
      <c r="G583" s="84"/>
      <c r="H583" s="164"/>
      <c r="I583" s="40"/>
      <c r="J583" s="50"/>
    </row>
    <row r="584" spans="3:10" ht="30" customHeight="1" x14ac:dyDescent="0.25">
      <c r="C584" s="57"/>
      <c r="D584" s="57"/>
      <c r="E584" s="57"/>
      <c r="F584" s="101"/>
      <c r="G584" s="102"/>
      <c r="H584" s="215"/>
      <c r="I584" s="103"/>
      <c r="J584" s="63"/>
    </row>
    <row r="585" spans="3:10" ht="30" customHeight="1" x14ac:dyDescent="0.25">
      <c r="C585" s="104"/>
      <c r="D585" s="104"/>
      <c r="E585" s="104"/>
      <c r="F585" s="104"/>
      <c r="G585" s="105"/>
      <c r="H585" s="107"/>
      <c r="I585" s="104"/>
    </row>
    <row r="586" spans="3:10" ht="30" customHeight="1" x14ac:dyDescent="0.25">
      <c r="C586" s="104"/>
      <c r="D586" s="104"/>
      <c r="E586" s="104"/>
      <c r="F586" s="104"/>
      <c r="G586" s="104"/>
      <c r="H586" s="107"/>
      <c r="I586" s="106"/>
    </row>
    <row r="587" spans="3:10" ht="30" customHeight="1" x14ac:dyDescent="0.25">
      <c r="C587" s="104"/>
      <c r="D587" s="23"/>
      <c r="E587" s="11"/>
      <c r="F587" s="24"/>
      <c r="G587" s="104"/>
      <c r="H587" s="107"/>
      <c r="I587" s="106"/>
    </row>
    <row r="588" spans="3:10" ht="30" customHeight="1" x14ac:dyDescent="0.3">
      <c r="C588" s="104"/>
      <c r="D588" s="139"/>
      <c r="E588" s="213"/>
      <c r="F588" s="213"/>
      <c r="G588" s="104"/>
      <c r="H588" s="107"/>
      <c r="I588" s="106"/>
    </row>
    <row r="589" spans="3:10" ht="30" customHeight="1" x14ac:dyDescent="0.3">
      <c r="C589" s="104"/>
      <c r="D589" s="194"/>
      <c r="E589" s="195"/>
      <c r="F589" s="196"/>
      <c r="G589" s="104"/>
      <c r="H589" s="107"/>
      <c r="I589" s="106"/>
    </row>
    <row r="590" spans="3:10" ht="30" customHeight="1" x14ac:dyDescent="0.25">
      <c r="C590" s="104"/>
      <c r="D590" s="22"/>
      <c r="E590" s="21"/>
      <c r="F590" s="21"/>
      <c r="G590" s="104"/>
      <c r="H590" s="107"/>
    </row>
    <row r="591" spans="3:10" ht="30" customHeight="1" x14ac:dyDescent="0.3">
      <c r="C591" s="104"/>
      <c r="D591" s="139"/>
      <c r="E591" s="213"/>
      <c r="F591" s="213"/>
      <c r="G591" s="104"/>
      <c r="H591" s="107"/>
    </row>
  </sheetData>
  <sheetProtection selectLockedCells="1" selectUnlockedCells="1"/>
  <autoFilter ref="A3" xr:uid="{72DAC196-2401-4B80-8F27-127F857ED6F0}"/>
  <mergeCells count="2">
    <mergeCell ref="C1:I1"/>
    <mergeCell ref="C2:I2"/>
  </mergeCells>
  <phoneticPr fontId="18" type="noConversion"/>
  <dataValidations xWindow="1075" yWindow="589" count="7">
    <dataValidation allowBlank="1" showInputMessage="1" showErrorMessage="1" prompt="Escriba la cantidad en existencias en esta columna debajo de este encabezado." sqref="G3:G19" xr:uid="{4174B423-B3CE-4597-9D54-56365488AB40}"/>
    <dataValidation allowBlank="1" showInputMessage="1" showErrorMessage="1" prompt="Escriba el precio unitario en esta columna debajo de este encabezado." sqref="F3:F19" xr:uid="{10C5FEEA-988F-4B19-8794-DE4517F7B3D7}"/>
    <dataValidation allowBlank="1" showInputMessage="1" showErrorMessage="1" prompt="Escriba la descripción en esta columna debajo de este encabezado." sqref="E3:E19" xr:uid="{5B3DC6E1-D769-4EF7-9D83-9E05570A1DDA}"/>
    <dataValidation allowBlank="1" showInputMessage="1" showErrorMessage="1" prompt="Escriba el nombre en esta columna debajo de este encabezado." sqref="D3:D19" xr:uid="{51EE657A-FD79-4621-AA0F-E522C10AB001}"/>
    <dataValidation allowBlank="1" showInputMessage="1" showErrorMessage="1" prompt="Escriba el Id. de inventario en esta columna debajo de este encabezado. Use los filtros del encabezado para buscar entradas específicas." sqref="C3:C19 A3:B3" xr:uid="{0398F8B9-164E-4E91-ACF9-9B6884B507D8}"/>
    <dataValidation allowBlank="1" showInputMessage="1" showErrorMessage="1" prompt="Escriba el tiempo de reposición en días en esta columna debajo de este encabezado." sqref="H3:J19" xr:uid="{276D7EF0-65A6-44B8-9E63-630824FBEE14}"/>
    <dataValidation allowBlank="1" showInputMessage="1" showErrorMessage="1" prompt="Cree una lista de inventario en esta hoja de cálculo. El título de esta hoja de cálculo se encuentra en esta celda. Escriba los detalles en la tabla siguiente." sqref="C1:I2" xr:uid="{79CC1BC0-51A1-4624-88B3-8E9B6BE7202D}"/>
  </dataValidations>
  <pageMargins left="0.7" right="0.7" top="0.75" bottom="0.75" header="0.3" footer="0.3"/>
  <pageSetup scale="33"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Inventario QAC </vt:lpstr>
      <vt:lpstr>Inventario QST-QD </vt:lpstr>
      <vt:lpstr>Inventario QEC - DCC</vt:lpstr>
      <vt:lpstr>Título1</vt:lpstr>
      <vt:lpstr>'Inventario QAC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Martinez</dc:creator>
  <cp:lastModifiedBy>Jean Martinez</cp:lastModifiedBy>
  <cp:lastPrinted>2022-07-19T21:29:57Z</cp:lastPrinted>
  <dcterms:created xsi:type="dcterms:W3CDTF">2017-11-14T03:10:25Z</dcterms:created>
  <dcterms:modified xsi:type="dcterms:W3CDTF">2022-07-19T21:52:33Z</dcterms:modified>
</cp:coreProperties>
</file>