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 MARZO 2026/"/>
    </mc:Choice>
  </mc:AlternateContent>
  <xr:revisionPtr revIDLastSave="295" documentId="8_{A2698776-68DC-492C-8E8B-A7867BB98B30}" xr6:coauthVersionLast="47" xr6:coauthVersionMax="47" xr10:uidLastSave="{C74A1E61-B66A-40A8-8C16-5E755040B030}"/>
  <bookViews>
    <workbookView xWindow="-120" yWindow="-120" windowWidth="29040" windowHeight="15720" xr2:uid="{0EA0ABEC-DD3C-4FD4-8FBB-971E354999E5}"/>
  </bookViews>
  <sheets>
    <sheet name="Ejecucion" sheetId="1" r:id="rId1"/>
    <sheet name="Hoja1" sheetId="2" r:id="rId2"/>
  </sheets>
  <externalReferences>
    <externalReference r:id="rId3"/>
  </externalReferences>
  <definedNames>
    <definedName name="_xlnm.Print_Area" localSheetId="0">Ejecucion!$A$1:$N$98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N35" i="1"/>
  <c r="N34" i="1"/>
  <c r="N11" i="1"/>
  <c r="N7" i="1"/>
  <c r="N54" i="1"/>
  <c r="N68" i="1"/>
  <c r="N67" i="1"/>
  <c r="N65" i="1"/>
  <c r="N64" i="1"/>
  <c r="D13" i="2"/>
  <c r="D54" i="1"/>
  <c r="C54" i="1"/>
  <c r="N36" i="1"/>
  <c r="N33" i="1"/>
  <c r="C7" i="1"/>
  <c r="C14" i="1"/>
  <c r="C24" i="1"/>
  <c r="C38" i="1"/>
  <c r="C47" i="1"/>
  <c r="C70" i="1"/>
  <c r="N32" i="1"/>
  <c r="N37" i="1"/>
  <c r="D70" i="1"/>
  <c r="E70" i="1"/>
  <c r="F70" i="1"/>
  <c r="G70" i="1"/>
  <c r="H70" i="1"/>
  <c r="I70" i="1"/>
  <c r="J70" i="1"/>
  <c r="K70" i="1"/>
  <c r="L70" i="1"/>
  <c r="M70" i="1"/>
  <c r="E54" i="1"/>
  <c r="F54" i="1"/>
  <c r="G54" i="1"/>
  <c r="H54" i="1"/>
  <c r="I54" i="1"/>
  <c r="J54" i="1"/>
  <c r="K54" i="1"/>
  <c r="L54" i="1"/>
  <c r="M54" i="1"/>
  <c r="D38" i="1"/>
  <c r="E38" i="1"/>
  <c r="F38" i="1"/>
  <c r="G38" i="1"/>
  <c r="H38" i="1"/>
  <c r="I38" i="1"/>
  <c r="J38" i="1"/>
  <c r="K38" i="1"/>
  <c r="L38" i="1"/>
  <c r="M38" i="1"/>
  <c r="D24" i="1"/>
  <c r="E24" i="1"/>
  <c r="F24" i="1"/>
  <c r="G24" i="1"/>
  <c r="H24" i="1"/>
  <c r="I24" i="1"/>
  <c r="J24" i="1"/>
  <c r="K24" i="1"/>
  <c r="L24" i="1"/>
  <c r="M24" i="1"/>
  <c r="D14" i="1"/>
  <c r="E14" i="1"/>
  <c r="F14" i="1"/>
  <c r="G14" i="1"/>
  <c r="H14" i="1"/>
  <c r="I14" i="1"/>
  <c r="J14" i="1"/>
  <c r="K14" i="1"/>
  <c r="L14" i="1"/>
  <c r="M14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B14" i="1"/>
  <c r="N13" i="1"/>
  <c r="N12" i="1"/>
  <c r="N10" i="1"/>
  <c r="N9" i="1"/>
  <c r="N8" i="1"/>
  <c r="B7" i="1"/>
  <c r="D6" i="1" l="1"/>
  <c r="N24" i="1"/>
  <c r="C91" i="1"/>
  <c r="C6" i="1" s="1"/>
  <c r="K91" i="1"/>
  <c r="K6" i="1" s="1"/>
  <c r="G91" i="1"/>
  <c r="G6" i="1" s="1"/>
  <c r="J91" i="1"/>
  <c r="J6" i="1" s="1"/>
  <c r="F91" i="1"/>
  <c r="F6" i="1" s="1"/>
  <c r="M91" i="1"/>
  <c r="M6" i="1" s="1"/>
  <c r="I91" i="1"/>
  <c r="I6" i="1" s="1"/>
  <c r="L91" i="1"/>
  <c r="L6" i="1" s="1"/>
  <c r="H91" i="1"/>
  <c r="H6" i="1" s="1"/>
  <c r="B91" i="1"/>
  <c r="B6" i="1" s="1"/>
  <c r="E91" i="1"/>
  <c r="E6" i="1" s="1"/>
  <c r="D91" i="1"/>
  <c r="N38" i="1"/>
  <c r="N47" i="1"/>
  <c r="N70" i="1"/>
  <c r="N14" i="1"/>
  <c r="N91" i="1" l="1"/>
  <c r="N6" i="1" s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<sst xmlns="http://schemas.openxmlformats.org/spreadsheetml/2006/main" count="106" uniqueCount="106">
  <si>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</si>
  <si>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</si>
  <si>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</si>
  <si>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</si>
  <si>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</si>
  <si>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</si>
  <si>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</si>
  <si>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</si>
  <si>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</si>
  <si>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</si>
  <si>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</si>
  <si>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</si>
  <si>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</si>
  <si>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</si>
  <si>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</si>
  <si>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</si>
  <si>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</si>
  <si>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</si>
  <si>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</si>
  <si>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</si>
  <si>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</si>
  <si>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</si>
  <si>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</si>
  <si>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</si>
  <si>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</si>
  <si>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</si>
  <si>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</si>
  <si>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</si>
  <si>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</si>
  <si>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</si>
  <si>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</si>
  <si>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</si>
  <si>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</si>
  <si>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</si>
  <si>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</si>
  <si>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</si>
  <si>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</si>
  <si>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</si>
  <si>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</si>
  <si>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</si>
  <si>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</si>
  <si>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</si>
  <si>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</si>
  <si>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</si>
  <si>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</si>
  <si>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</si>
  <si>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</si>
  <si>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</si>
  <si>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</si>
  <si>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</si>
  <si>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</si>
  <si>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</si>
  <si>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</si>
  <si>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</si>
  <si>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</si>
  <si>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</si>
  <si>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</si>
  <si>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</si>
  <si>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</si>
  <si>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</si>
  <si>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</si>
  <si>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</si>
  <si>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</si>
  <si>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</si>
  <si>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</si>
  <si>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</si>
  <si>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</si>
  <si>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</si>
  <si>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</si>
  <si>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</si>
  <si>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</si>
  <si>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</si>
  <si>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</si>
  <si>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</si>
  <si>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</si>
  <si>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</si>
  <si>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</si>
  <si>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</si>
  <si>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</si>
  <si>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</si>
  <si>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</si>
  <si>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</si>
  <si>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</si>
  <si>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</si>
  <si>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</si>
  <si>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</si>
  <si>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</si>
  <si>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</si>
  <si>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</si>
  <si>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</si>
  <si>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</si>
  <si>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</si>
  <si>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</si>
  <si>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</si>
  <si>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</si>
  <si>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 xml:space="preserve">2.1.3-DIETAS Y GASTO DE REPESENTACION </t>
  </si>
  <si>
    <t>2.3.4-  PRODUCTOS FARMACEUTICOS</t>
  </si>
  <si>
    <t xml:space="preserve">2.3.6-  PRODCTOS DE MINERALES,METALICOS  Y NO METALICOS </t>
  </si>
  <si>
    <t>2.3.7-  COMBUSTIBLE,LUBICANTES,PRODUCTOS QUIMICOS Y CONEXOS</t>
  </si>
  <si>
    <t>2.3.5-CUERO,CAUCHO Y PLASTICO</t>
  </si>
  <si>
    <t>2.6.1-MOBILIARIO Y EQUIPO</t>
  </si>
  <si>
    <t>2.6.2-MOBILIARIO Y EQUIPO DE AUDIOVISUAL,RECREATIVO Y EDUCACIONAL</t>
  </si>
  <si>
    <t>2.6.3- EQUIPO E INSTRUMENTAL,CIENTIFICO Y LABORATORIO</t>
  </si>
  <si>
    <t xml:space="preserve">2.6.4-VEHICULOS Y EQUIPO DE TRANSPORTE TRACCION Y ELEVACION </t>
  </si>
  <si>
    <t>2.6.5- MAQUINARIA ,OTROS EQUIPOS Y HERRAMIENTAS</t>
  </si>
  <si>
    <t>2.6.6- EQUIPO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</si>
</sst>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jecucion%20Presupuestaria%202023/DICIEMBRE/EP.QD%20MES%2012.xlsx" TargetMode="External"/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zoomScaleNormal="89" zoomScaleSheetLayoutView="100" workbookViewId="0">
      <selection activeCell="A97" sqref="A97"/>
    </sheetView>
  </sheetViews>
  <sheetFormatPr baseColWidth="10" defaultColWidth="11.42578125" defaultRowHeight="15.75" x14ac:dyDescent="0.25"/>
  <cols>
    <col min="1" max="1" width="85.28515625" style="21" bestFit="1" customWidth="1"/>
    <col min="2" max="2" width="24.28515625" style="1" bestFit="1" customWidth="1"/>
    <col min="3" max="3" width="24.42578125" style="1" bestFit="1" customWidth="1"/>
    <col min="4" max="4" width="17.42578125" style="1" customWidth="1"/>
    <col min="5" max="5" width="8.5703125" style="13" hidden="1" customWidth="1"/>
    <col min="6" max="6" width="8.7109375" style="13" hidden="1" customWidth="1"/>
    <col min="7" max="7" width="7.42578125" style="1" hidden="1" customWidth="1"/>
    <col min="8" max="8" width="6.85546875" style="1" hidden="1" customWidth="1"/>
    <col min="9" max="9" width="9.140625" style="1" hidden="1" customWidth="1"/>
    <col min="10" max="10" width="13.5703125" style="22" hidden="1" customWidth="1"/>
    <col min="11" max="11" width="10.140625" style="1" hidden="1" customWidth="1"/>
    <col min="12" max="12" width="13.42578125" style="1" hidden="1" customWidth="1"/>
    <col min="13" max="13" width="1.28515625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2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23.2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/>
    </row>
    <row r="3" spans="1:16" ht="15.7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ht="25.5" customHeight="1" x14ac:dyDescent="0.25">
      <c r="A4" s="28" t="s">
        <v>2</v>
      </c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6" x14ac:dyDescent="0.25">
      <c r="A5" s="28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+B91</f>
        <v>84434691.719999999</v>
      </c>
      <c r="C6" s="8">
        <f t="shared" si="0"/>
        <v>105639553.38000001</v>
      </c>
      <c r="D6" s="8">
        <f>+D7+D14+D24+D54+D70</f>
        <v>117870085.98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307944331.08000004</v>
      </c>
    </row>
    <row r="7" spans="1:16" x14ac:dyDescent="0.25">
      <c r="A7" s="10" t="s">
        <v>18</v>
      </c>
      <c r="B7" s="11">
        <f t="shared" ref="B7:N7" si="1">+SUM(B8:B13)</f>
        <v>66821008.279999994</v>
      </c>
      <c r="C7" s="11">
        <f t="shared" si="1"/>
        <v>74157120.219999999</v>
      </c>
      <c r="D7" s="11">
        <f t="shared" si="1"/>
        <v>69669992.75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>+B7+C7+D7</f>
        <v>210648121.25</v>
      </c>
    </row>
    <row r="8" spans="1:16" x14ac:dyDescent="0.25">
      <c r="A8" s="12" t="s">
        <v>19</v>
      </c>
      <c r="B8" s="13">
        <v>54948466.659999996</v>
      </c>
      <c r="C8" s="13">
        <v>62001117.859999999</v>
      </c>
      <c r="D8" s="13">
        <v>57494633.340000004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174444217.86000001</v>
      </c>
      <c r="O8" s="15"/>
    </row>
    <row r="9" spans="1:16" x14ac:dyDescent="0.25">
      <c r="A9" s="12" t="s">
        <v>20</v>
      </c>
      <c r="B9" s="13">
        <v>3506436.66</v>
      </c>
      <c r="C9" s="13">
        <v>3505000</v>
      </c>
      <c r="D9" s="13">
        <v>3520000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10531436.66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x14ac:dyDescent="0.25">
      <c r="A11" s="12" t="s">
        <v>95</v>
      </c>
      <c r="B11" s="13">
        <v>0</v>
      </c>
      <c r="C11" s="13">
        <v>79659.19</v>
      </c>
      <c r="D11" s="13">
        <v>21617</v>
      </c>
      <c r="G11" s="13"/>
      <c r="H11" s="13"/>
      <c r="I11" s="13"/>
      <c r="J11" s="13"/>
      <c r="K11" s="13"/>
      <c r="L11" s="13"/>
      <c r="M11" s="13"/>
      <c r="N11" s="13">
        <f>+C11+D11</f>
        <v>101276.19</v>
      </c>
    </row>
    <row r="12" spans="1:16" hidden="1" x14ac:dyDescent="0.25">
      <c r="A12" s="12" t="s">
        <v>22</v>
      </c>
      <c r="B12" s="13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0</v>
      </c>
    </row>
    <row r="13" spans="1:16" x14ac:dyDescent="0.25">
      <c r="A13" s="12" t="s">
        <v>23</v>
      </c>
      <c r="B13" s="13">
        <v>8366104.96</v>
      </c>
      <c r="C13" s="13">
        <v>8571343.1699999999</v>
      </c>
      <c r="D13" s="13">
        <v>8633742.4100000001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>SUM(B13:M13)</f>
        <v>25571190.539999999</v>
      </c>
    </row>
    <row r="14" spans="1:16" x14ac:dyDescent="0.25">
      <c r="A14" s="10" t="s">
        <v>24</v>
      </c>
      <c r="B14" s="11">
        <f t="shared" ref="B14:N14" si="2">+SUM(B15:B23)</f>
        <v>17564636.010000002</v>
      </c>
      <c r="C14" s="11">
        <f t="shared" si="2"/>
        <v>23170977.68</v>
      </c>
      <c r="D14" s="11">
        <f t="shared" si="2"/>
        <v>31804984.620000001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72540598.310000002</v>
      </c>
    </row>
    <row r="15" spans="1:16" x14ac:dyDescent="0.25">
      <c r="A15" s="12" t="s">
        <v>25</v>
      </c>
      <c r="B15" s="25">
        <v>703313.84</v>
      </c>
      <c r="C15" s="25">
        <v>1641723.76</v>
      </c>
      <c r="D15" s="25">
        <v>729610.55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ref="N15:N23" si="3">SUM(B15:M15)</f>
        <v>3074648.1500000004</v>
      </c>
    </row>
    <row r="16" spans="1:16" x14ac:dyDescent="0.25">
      <c r="A16" s="12" t="s">
        <v>26</v>
      </c>
      <c r="B16" s="25">
        <v>0</v>
      </c>
      <c r="C16" s="25">
        <v>582946.63</v>
      </c>
      <c r="D16" s="25">
        <v>264394.11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847340.74</v>
      </c>
    </row>
    <row r="17" spans="1:14" x14ac:dyDescent="0.25">
      <c r="A17" s="12" t="s">
        <v>27</v>
      </c>
      <c r="B17" s="25">
        <v>3815712.29</v>
      </c>
      <c r="C17" s="25">
        <v>4579641</v>
      </c>
      <c r="D17" s="25">
        <v>4153530.48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12548883.77</v>
      </c>
    </row>
    <row r="18" spans="1:14" x14ac:dyDescent="0.25">
      <c r="A18" s="12" t="s">
        <v>28</v>
      </c>
      <c r="B18" s="25">
        <v>248000</v>
      </c>
      <c r="C18" s="25">
        <v>328838.88</v>
      </c>
      <c r="D18" s="25">
        <v>248000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824838.88</v>
      </c>
    </row>
    <row r="19" spans="1:14" x14ac:dyDescent="0.25">
      <c r="A19" s="12" t="s">
        <v>29</v>
      </c>
      <c r="B19" s="25">
        <v>3272712.88</v>
      </c>
      <c r="C19" s="25">
        <v>6552016.0300000003</v>
      </c>
      <c r="D19" s="25">
        <v>3529299.97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13354028.880000001</v>
      </c>
    </row>
    <row r="20" spans="1:14" x14ac:dyDescent="0.25">
      <c r="A20" s="12" t="s">
        <v>30</v>
      </c>
      <c r="B20" s="25">
        <v>1529729.75</v>
      </c>
      <c r="C20" s="25">
        <v>472281.63</v>
      </c>
      <c r="D20" s="25">
        <v>764289.22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2766300.5999999996</v>
      </c>
    </row>
    <row r="21" spans="1:14" ht="31.5" x14ac:dyDescent="0.25">
      <c r="A21" s="12" t="s">
        <v>31</v>
      </c>
      <c r="B21" s="25">
        <v>489686.21</v>
      </c>
      <c r="C21" s="25">
        <v>569572.84</v>
      </c>
      <c r="D21" s="25">
        <v>597291.62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1656550.67</v>
      </c>
    </row>
    <row r="22" spans="1:14" x14ac:dyDescent="0.25">
      <c r="A22" s="12" t="s">
        <v>32</v>
      </c>
      <c r="B22" s="25">
        <v>7505481.04</v>
      </c>
      <c r="C22" s="25">
        <v>8443956.9100000001</v>
      </c>
      <c r="D22" s="25">
        <v>21004068.670000002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36953506.620000005</v>
      </c>
    </row>
    <row r="23" spans="1:14" x14ac:dyDescent="0.25">
      <c r="A23" s="12" t="s">
        <v>33</v>
      </c>
      <c r="B23" s="25">
        <v>0</v>
      </c>
      <c r="C23" s="25">
        <v>0</v>
      </c>
      <c r="D23" s="25">
        <v>514500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3"/>
        <v>514500</v>
      </c>
    </row>
    <row r="24" spans="1:14" x14ac:dyDescent="0.25">
      <c r="A24" s="10" t="s">
        <v>34</v>
      </c>
      <c r="B24" s="26">
        <f t="shared" ref="B24:N24" si="4">+SUM(B25:B37)</f>
        <v>49047.43</v>
      </c>
      <c r="C24" s="26">
        <f t="shared" si="4"/>
        <v>5457916.8399999999</v>
      </c>
      <c r="D24" s="26">
        <f t="shared" si="4"/>
        <v>4033147.34</v>
      </c>
      <c r="E24" s="26">
        <f t="shared" si="4"/>
        <v>0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>+B24+C24+D24</f>
        <v>9540111.6099999994</v>
      </c>
    </row>
    <row r="25" spans="1:14" x14ac:dyDescent="0.25">
      <c r="A25" s="12" t="s">
        <v>35</v>
      </c>
      <c r="B25" s="25">
        <v>49047.43</v>
      </c>
      <c r="C25" s="25">
        <v>1805844.99</v>
      </c>
      <c r="D25" s="25">
        <v>306646.74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ref="N25:N37" si="5">SUM(B25:M25)</f>
        <v>2161539.16</v>
      </c>
    </row>
    <row r="26" spans="1:14" x14ac:dyDescent="0.25">
      <c r="A26" s="12" t="s">
        <v>36</v>
      </c>
      <c r="B26" s="25"/>
      <c r="C26" s="25">
        <v>0</v>
      </c>
      <c r="D26" s="25">
        <v>457934.4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457934.4</v>
      </c>
    </row>
    <row r="27" spans="1:14" hidden="1" x14ac:dyDescent="0.25">
      <c r="A27" s="12" t="s">
        <v>37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38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39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40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idden="1" x14ac:dyDescent="0.25">
      <c r="A31" s="12" t="s">
        <v>41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ht="31.5" hidden="1" x14ac:dyDescent="0.25">
      <c r="A32" s="12" t="s">
        <v>42</v>
      </c>
      <c r="B32" s="25"/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2" t="s">
        <v>96</v>
      </c>
      <c r="B33" s="25">
        <v>0</v>
      </c>
      <c r="C33" s="25">
        <v>2474460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>
        <f>+C33</f>
        <v>2474460</v>
      </c>
    </row>
    <row r="34" spans="1:14" x14ac:dyDescent="0.25">
      <c r="A34" s="12" t="s">
        <v>99</v>
      </c>
      <c r="B34" s="25">
        <v>0</v>
      </c>
      <c r="C34" s="25">
        <v>0</v>
      </c>
      <c r="D34" s="25">
        <v>248000.03</v>
      </c>
      <c r="E34" s="25"/>
      <c r="F34" s="25"/>
      <c r="G34" s="25"/>
      <c r="H34" s="25"/>
      <c r="I34" s="25"/>
      <c r="J34" s="25"/>
      <c r="K34" s="25"/>
      <c r="L34" s="25"/>
      <c r="M34" s="25"/>
      <c r="N34" s="25">
        <f>+D34</f>
        <v>248000.03</v>
      </c>
    </row>
    <row r="35" spans="1:14" x14ac:dyDescent="0.25">
      <c r="A35" s="21" t="s">
        <v>97</v>
      </c>
      <c r="B35" s="25">
        <v>0</v>
      </c>
      <c r="C35" s="25">
        <v>41477</v>
      </c>
      <c r="D35" s="25">
        <v>942632.04</v>
      </c>
      <c r="N35" s="25">
        <f>+C35+D35</f>
        <v>984109.04</v>
      </c>
    </row>
    <row r="36" spans="1:14" x14ac:dyDescent="0.25">
      <c r="A36" s="21" t="s">
        <v>98</v>
      </c>
      <c r="B36" s="25">
        <v>0</v>
      </c>
      <c r="C36" s="25">
        <v>44545</v>
      </c>
      <c r="D36" s="25"/>
      <c r="N36" s="15">
        <f>+C36</f>
        <v>44545</v>
      </c>
    </row>
    <row r="37" spans="1:14" x14ac:dyDescent="0.25">
      <c r="A37" s="12" t="s">
        <v>43</v>
      </c>
      <c r="B37" s="25">
        <v>0</v>
      </c>
      <c r="C37" s="25">
        <v>1091589.8500000001</v>
      </c>
      <c r="D37" s="25">
        <v>2077934.13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5"/>
        <v>3169523.98</v>
      </c>
    </row>
    <row r="38" spans="1:14" x14ac:dyDescent="0.25">
      <c r="A38" s="10" t="s">
        <v>44</v>
      </c>
      <c r="B38" s="26">
        <f t="shared" ref="B38:N38" si="6">+SUM(B39:B46)</f>
        <v>0</v>
      </c>
      <c r="C38" s="26">
        <f t="shared" si="6"/>
        <v>2000000</v>
      </c>
      <c r="D38" s="26">
        <f t="shared" si="6"/>
        <v>0</v>
      </c>
      <c r="E38" s="26">
        <f t="shared" si="6"/>
        <v>0</v>
      </c>
      <c r="F38" s="26">
        <f t="shared" si="6"/>
        <v>0</v>
      </c>
      <c r="G38" s="26">
        <f t="shared" si="6"/>
        <v>0</v>
      </c>
      <c r="H38" s="26">
        <f t="shared" si="6"/>
        <v>0</v>
      </c>
      <c r="I38" s="26">
        <f t="shared" si="6"/>
        <v>0</v>
      </c>
      <c r="J38" s="26">
        <f t="shared" si="6"/>
        <v>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2000000</v>
      </c>
    </row>
    <row r="39" spans="1:14" x14ac:dyDescent="0.25">
      <c r="A39" s="12" t="s">
        <v>45</v>
      </c>
      <c r="B39" s="25"/>
      <c r="C39" s="25">
        <v>2000000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ref="N39:N46" si="7">SUM(B39:M39)</f>
        <v>2000000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+C66</f>
        <v>147489</v>
      </c>
      <c r="D54" s="26">
        <f>+D68+D67+D66+D65+D64</f>
        <v>3165828.11</v>
      </c>
      <c r="E54" s="26">
        <f t="shared" si="11"/>
        <v>0</v>
      </c>
      <c r="F54" s="26">
        <f t="shared" si="11"/>
        <v>0</v>
      </c>
      <c r="G54" s="26">
        <f t="shared" si="11"/>
        <v>0</v>
      </c>
      <c r="H54" s="26">
        <f t="shared" si="11"/>
        <v>0</v>
      </c>
      <c r="I54" s="26">
        <f t="shared" si="11"/>
        <v>0</v>
      </c>
      <c r="J54" s="26">
        <f t="shared" si="11"/>
        <v>0</v>
      </c>
      <c r="K54" s="26">
        <f t="shared" si="11"/>
        <v>0</v>
      </c>
      <c r="L54" s="26">
        <f t="shared" si="11"/>
        <v>0</v>
      </c>
      <c r="M54" s="26">
        <f t="shared" si="11"/>
        <v>0</v>
      </c>
      <c r="N54" s="26">
        <f>+C54+D54</f>
        <v>3313317.11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100</v>
      </c>
      <c r="B64" s="25"/>
      <c r="C64" s="25"/>
      <c r="D64" s="25">
        <v>123605</v>
      </c>
      <c r="E64" s="25"/>
      <c r="F64" s="25"/>
      <c r="G64" s="25"/>
      <c r="H64" s="25"/>
      <c r="I64" s="25"/>
      <c r="J64" s="25"/>
      <c r="K64" s="25"/>
      <c r="L64" s="25"/>
      <c r="M64" s="25"/>
      <c r="N64" s="25">
        <f>+D64</f>
        <v>123605</v>
      </c>
    </row>
    <row r="65" spans="1:14" x14ac:dyDescent="0.25">
      <c r="A65" s="12" t="s">
        <v>101</v>
      </c>
      <c r="B65" s="25"/>
      <c r="C65" s="25"/>
      <c r="D65" s="25">
        <v>669768</v>
      </c>
      <c r="E65" s="25"/>
      <c r="F65" s="25"/>
      <c r="G65" s="25"/>
      <c r="H65" s="25"/>
      <c r="I65" s="25"/>
      <c r="J65" s="25"/>
      <c r="K65" s="25"/>
      <c r="L65" s="25"/>
      <c r="M65" s="25"/>
      <c r="N65" s="25">
        <f>+D65</f>
        <v>669768</v>
      </c>
    </row>
    <row r="66" spans="1:14" x14ac:dyDescent="0.25">
      <c r="A66" s="12" t="s">
        <v>102</v>
      </c>
      <c r="B66" s="25">
        <v>0</v>
      </c>
      <c r="C66" s="25">
        <v>147489</v>
      </c>
      <c r="D66" s="25">
        <v>1933286.25</v>
      </c>
      <c r="E66" s="25"/>
      <c r="F66" s="25"/>
      <c r="G66" s="25"/>
      <c r="H66" s="25"/>
      <c r="I66" s="25"/>
      <c r="J66" s="25"/>
      <c r="K66" s="25"/>
      <c r="L66" s="25"/>
      <c r="M66" s="25"/>
      <c r="N66" s="25">
        <f>+C66+D66</f>
        <v>2080775.25</v>
      </c>
    </row>
    <row r="67" spans="1:14" x14ac:dyDescent="0.25">
      <c r="A67" s="12" t="s">
        <v>103</v>
      </c>
      <c r="B67" s="25"/>
      <c r="C67" s="25"/>
      <c r="D67" s="25">
        <v>380168.86</v>
      </c>
      <c r="E67" s="25"/>
      <c r="F67" s="25"/>
      <c r="G67" s="25"/>
      <c r="H67" s="25"/>
      <c r="I67" s="25"/>
      <c r="J67" s="25"/>
      <c r="K67" s="25"/>
      <c r="L67" s="25"/>
      <c r="M67" s="25"/>
      <c r="N67" s="25">
        <f>+D67</f>
        <v>380168.86</v>
      </c>
    </row>
    <row r="68" spans="1:14" x14ac:dyDescent="0.25">
      <c r="A68" s="12" t="s">
        <v>104</v>
      </c>
      <c r="B68" s="25"/>
      <c r="C68" s="25"/>
      <c r="D68" s="25">
        <v>59000</v>
      </c>
      <c r="E68" s="25"/>
      <c r="F68" s="25"/>
      <c r="G68" s="25"/>
      <c r="H68" s="25"/>
      <c r="I68" s="25"/>
      <c r="J68" s="25"/>
      <c r="K68" s="25"/>
      <c r="L68" s="25"/>
      <c r="M68" s="25"/>
      <c r="N68" s="25">
        <f>+D68</f>
        <v>59000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x14ac:dyDescent="0.25">
      <c r="A70" s="10" t="s">
        <v>70</v>
      </c>
      <c r="B70" s="26">
        <f t="shared" ref="B70:N70" si="13">SUM(B71:B74)</f>
        <v>0</v>
      </c>
      <c r="C70" s="26">
        <f t="shared" si="13"/>
        <v>706049.64</v>
      </c>
      <c r="D70" s="26">
        <f t="shared" si="13"/>
        <v>9196133.1600000001</v>
      </c>
      <c r="E70" s="26">
        <f t="shared" si="13"/>
        <v>0</v>
      </c>
      <c r="F70" s="26">
        <f t="shared" si="13"/>
        <v>0</v>
      </c>
      <c r="G70" s="26">
        <f t="shared" si="13"/>
        <v>0</v>
      </c>
      <c r="H70" s="26">
        <f t="shared" si="13"/>
        <v>0</v>
      </c>
      <c r="I70" s="26">
        <f t="shared" si="13"/>
        <v>0</v>
      </c>
      <c r="J70" s="26">
        <f t="shared" si="13"/>
        <v>0</v>
      </c>
      <c r="K70" s="26">
        <f t="shared" si="13"/>
        <v>0</v>
      </c>
      <c r="L70" s="26">
        <f t="shared" si="13"/>
        <v>0</v>
      </c>
      <c r="M70" s="26">
        <f t="shared" si="13"/>
        <v>0</v>
      </c>
      <c r="N70" s="26">
        <f t="shared" si="13"/>
        <v>9902182.8000000007</v>
      </c>
    </row>
    <row r="71" spans="1:14" x14ac:dyDescent="0.25">
      <c r="A71" s="12" t="s">
        <v>71</v>
      </c>
      <c r="B71" s="25">
        <v>0</v>
      </c>
      <c r="C71" s="25">
        <v>0</v>
      </c>
      <c r="D71" s="25">
        <v>8460420.1799999997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ref="N71:N90" si="14">SUM(B71:M71)</f>
        <v>8460420.1799999997</v>
      </c>
    </row>
    <row r="72" spans="1:14" x14ac:dyDescent="0.25">
      <c r="A72" s="12" t="s">
        <v>72</v>
      </c>
      <c r="B72" s="25">
        <v>0</v>
      </c>
      <c r="C72" s="25">
        <v>706049.64</v>
      </c>
      <c r="D72" s="25">
        <v>735712.98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f t="shared" si="14"/>
        <v>1441762.62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>SUM(B7+B14+B24+B38+B54+B70)</f>
        <v>84434691.719999999</v>
      </c>
      <c r="C91" s="19">
        <f>SUM(C7+C14+C24+C38+C54+C70)</f>
        <v>105639553.38000001</v>
      </c>
      <c r="D91" s="19">
        <f>SUM(D7+D14+D24+D38+D54+D70)</f>
        <v>117870085.98</v>
      </c>
      <c r="E91" s="19">
        <f>SUM(E7+E14+E24+E38+E54+E70)</f>
        <v>0</v>
      </c>
      <c r="F91" s="19">
        <f>SUM(F7+F14+F24+F38+F54+F70)</f>
        <v>0</v>
      </c>
      <c r="G91" s="19">
        <f>SUM(G7+G14+G24+G38+G54+G70)</f>
        <v>0</v>
      </c>
      <c r="H91" s="19">
        <f>SUM(H7+H14+H24+H38+H54+H70)</f>
        <v>0</v>
      </c>
      <c r="I91" s="19">
        <f>SUM(I7+I14+I24+I38+I54+I70)</f>
        <v>0</v>
      </c>
      <c r="J91" s="19">
        <f>SUM(J7+J14+J24+J38+J54+J70)</f>
        <v>0</v>
      </c>
      <c r="K91" s="19">
        <f>SUM(K7+K14+K24+K38+K54+K70)</f>
        <v>0</v>
      </c>
      <c r="L91" s="19">
        <f>SUM(L7+L14+L24+L38+L54+L70)</f>
        <v>0</v>
      </c>
      <c r="M91" s="19">
        <f>SUM(M7+M14+M24+M38+M54+M70)</f>
        <v>0</v>
      </c>
      <c r="N91" s="19">
        <f>SUM(N7+N14+N24+N38+N54+N70)</f>
        <v>307944331.08000004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/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BDC4-91C4-479A-82F7-BB12F288E139}">
  <dimension ref="D13:I22"/>
  <sheetViews>
    <sheetView workbookViewId="0">
      <selection activeCell="G17" sqref="G17:I27"/>
    </sheetView>
  </sheetViews>
  <sheetFormatPr baseColWidth="10" defaultRowHeight="15" x14ac:dyDescent="0.25"/>
  <cols>
    <col min="7" max="7" width="15.140625" bestFit="1" customWidth="1"/>
  </cols>
  <sheetData>
    <row r="13" spans="4:4" ht="15.75" x14ac:dyDescent="0.25">
      <c r="D13" s="8">
        <f t="shared" ref="D13" si="0">+D98</f>
        <v>0</v>
      </c>
    </row>
    <row r="19" spans="7:9" x14ac:dyDescent="0.25">
      <c r="G19" s="36"/>
    </row>
    <row r="21" spans="7:9" x14ac:dyDescent="0.25">
      <c r="I21" s="37"/>
    </row>
    <row r="22" spans="7:9" x14ac:dyDescent="0.25">
      <c r="G22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</vt:lpstr>
      <vt:lpstr>Hoja1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2026-04-06T14:33:56Z</cp:lastPrinted>
  <dcterms:created xsi:type="dcterms:W3CDTF">2024-02-12T23:32:18Z</dcterms:created>
  <dcterms:modified xsi:type="dcterms:W3CDTF">2026-04-06T14:38:50Z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