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"/>
    </mc:Choice>
  </mc:AlternateContent>
  <xr:revisionPtr revIDLastSave="0" documentId="13_ncr:1_{E7122455-582E-4A19-B1AE-421B8161E23D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'!$A$1:$R$85</definedName>
    <definedName name="_xlnm.Print_Area" localSheetId="2">'P3 Ejecucion '!$A$1:$P$84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3" l="1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8" i="3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19" i="2"/>
  <c r="O23" i="3"/>
  <c r="O25" i="3"/>
  <c r="O20" i="3"/>
  <c r="P26" i="2"/>
  <c r="P19" i="2"/>
  <c r="O37" i="2"/>
  <c r="O35" i="2"/>
  <c r="O26" i="2"/>
  <c r="O25" i="2"/>
  <c r="O20" i="2"/>
  <c r="O19" i="2"/>
  <c r="M25" i="3"/>
  <c r="M34" i="3"/>
  <c r="M36" i="3"/>
  <c r="M24" i="3"/>
  <c r="M18" i="3"/>
  <c r="M19" i="3"/>
  <c r="P17" i="3" l="1"/>
  <c r="P16" i="3"/>
  <c r="P15" i="3"/>
  <c r="P14" i="3"/>
  <c r="P13" i="3"/>
  <c r="P12" i="3"/>
  <c r="P11" i="3"/>
  <c r="R12" i="2"/>
  <c r="R13" i="2"/>
  <c r="R14" i="2"/>
  <c r="R15" i="2"/>
  <c r="R16" i="2"/>
  <c r="R17" i="2"/>
  <c r="R18" i="2"/>
  <c r="R77" i="2"/>
  <c r="R78" i="2"/>
  <c r="R79" i="2"/>
  <c r="R80" i="2"/>
  <c r="R81" i="2"/>
  <c r="R82" i="2"/>
  <c r="R83" i="2"/>
  <c r="R84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<sst xmlns="http://schemas.openxmlformats.org/spreadsheetml/2006/main" count="277" uniqueCount="101">
  <si>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</si>
  <si>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</si>
  <si>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</si>
  <si>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</si>
  <si>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</si>
  <si>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</si>
  <si>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</si>
  <si>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</si>
  <si>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</si>
  <si>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</si>
  <si>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</si>
  <si>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</si>
  <si>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</si>
  <si>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</si>
  <si>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</si>
  <si>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</si>
  <si>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</si>
  <si>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</si>
  <si>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</si>
  <si>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</si>
  <si>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</si>
  <si>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</si>
  <si>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</si>
  <si>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</si>
  <si>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</si>
  <si>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</si>
  <si>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</si>
  <si>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</si>
  <si>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</si>
  <si>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</si>
  <si>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</si>
  <si>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</si>
  <si>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</si>
  <si>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</si>
  <si>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</si>
  <si>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</si>
  <si>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</si>
  <si>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</si>
  <si>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</si>
  <si>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</si>
  <si>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</si>
  <si>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</si>
  <si>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</si>
  <si>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</si>
  <si>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</si>
  <si>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</si>
  <si>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</si>
  <si>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</si>
  <si>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</si>
  <si>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</si>
  <si>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</si>
  <si>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</si>
  <si>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</si>
  <si>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</si>
  <si>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</si>
  <si>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</si>
  <si>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</si>
  <si>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</si>
  <si>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</si>
  <si>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</si>
  <si>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</si>
  <si>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</si>
  <si>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</si>
  <si>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</si>
  <si>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</si>
  <si>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</si>
  <si>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</si>
  <si>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</si>
  <si>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</si>
  <si>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</si>
  <si>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</si>
  <si>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</si>
  <si>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</si>
  <si>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</si>
  <si>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</si>
  <si>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</si>
  <si>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</si>
  <si>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</si>
  <si>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</si>
  <si>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</si>
  <si>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</si>
  <si>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</si>
  <si>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</si>
  <si>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</si>
  <si>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</si>
  <si>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</si>
  <si>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</si>
  <si>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</si>
  <si>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</si>
  <si>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</si>
  <si>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</si>
  <si>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</si>
  <si>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</si>
  <si>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</si>
  <si>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</si>
  <si>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</si>
  <si>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</si>
  <si>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</si>
  <si>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</si>
  <si>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Año 2021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</si>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</sst>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164" fontId="0" fillId="0" borderId="0" xfId="1" applyFont="1"/>
    <xf numFmtId="164" fontId="3" fillId="0" borderId="1" xfId="1" applyFont="1" applyBorder="1"/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164" fontId="3" fillId="0" borderId="0" xfId="1" applyFont="1" applyBorder="1"/>
    <xf numFmtId="164" fontId="0" fillId="0" borderId="0" xfId="1" applyFont="1" applyBorder="1"/>
    <xf numFmtId="164" fontId="3" fillId="2" borderId="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164" fontId="2" fillId="2" borderId="1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847726</xdr:colOff>
      <xdr:row>2</xdr:row>
      <xdr:rowOff>266700</xdr:rowOff>
    </xdr:from>
    <xdr:to>
      <xdr:col>2</xdr:col>
      <xdr:colOff>825500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B75BCB-DD2F-4657-BC46-6BB0AE104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101" y="647700"/>
          <a:ext cx="1517649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15</xdr:col>
      <xdr:colOff>704850</xdr:colOff>
      <xdr:row>2</xdr:row>
      <xdr:rowOff>266700</xdr:rowOff>
    </xdr:from>
    <xdr:to>
      <xdr:col>16</xdr:col>
      <xdr:colOff>844550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FCC6D6-2F1C-49B9-AB06-6F68E57C3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7050" y="647700"/>
          <a:ext cx="1409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698501</xdr:colOff>
      <xdr:row>2</xdr:row>
      <xdr:rowOff>282575</xdr:rowOff>
    </xdr:from>
    <xdr:to>
      <xdr:col>15</xdr:col>
      <xdr:colOff>206375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1CDA5E-9F58-4AA9-86D8-33C011B92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0626" y="663575"/>
          <a:ext cx="1714499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topLeftCell="A40" zoomScale="60" zoomScaleNormal="100" workbookViewId="0">
      <selection activeCell="L21" sqref="L21"/>
    </sheetView>
  </sheetViews>
  <sheetFormatPr baseColWidth="10" defaultColWidth="11.42578125" defaultRowHeight="15" x14ac:dyDescent="0.25"/>
  <cols>
    <col min="1" max="1" width="105.85546875" customWidth="1"/>
    <col min="2" max="2" width="23" style="30" bestFit="1" customWidth="1"/>
    <col min="3" max="3" width="19.85546875" customWidth="1"/>
  </cols>
  <sheetData>
    <row r="3" spans="1:14" ht="28.5" customHeight="1" x14ac:dyDescent="0.25">
      <c r="A3" s="34" t="s">
        <v>100</v>
      </c>
      <c r="B3" s="35"/>
      <c r="C3" s="35"/>
      <c r="D3" s="23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32" t="s">
        <v>98</v>
      </c>
      <c r="B4" s="33"/>
      <c r="C4" s="33"/>
      <c r="D4" s="22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x14ac:dyDescent="0.25">
      <c r="A5" s="42" t="s">
        <v>99</v>
      </c>
      <c r="B5" s="43"/>
      <c r="C5" s="43"/>
      <c r="D5" s="2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75" customHeight="1" x14ac:dyDescent="0.25">
      <c r="A6" s="36" t="s">
        <v>76</v>
      </c>
      <c r="B6" s="37"/>
      <c r="C6" s="37"/>
      <c r="D6" s="20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36" t="s">
        <v>77</v>
      </c>
      <c r="B7" s="37"/>
      <c r="C7" s="37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5" customHeight="1" x14ac:dyDescent="0.25">
      <c r="A9" s="38" t="s">
        <v>66</v>
      </c>
      <c r="B9" s="39" t="s">
        <v>94</v>
      </c>
      <c r="C9" s="40" t="s">
        <v>93</v>
      </c>
      <c r="D9" s="6"/>
    </row>
    <row r="10" spans="1:14" ht="23.25" customHeight="1" x14ac:dyDescent="0.25">
      <c r="A10" s="38"/>
      <c r="B10" s="39"/>
      <c r="C10" s="41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24"/>
      <c r="C12" s="24"/>
      <c r="D12" s="6"/>
    </row>
    <row r="13" spans="1:14" x14ac:dyDescent="0.25">
      <c r="A13" s="4" t="s">
        <v>2</v>
      </c>
      <c r="B13" s="24">
        <v>0</v>
      </c>
      <c r="C13" s="24">
        <v>0</v>
      </c>
      <c r="D13" s="6"/>
    </row>
    <row r="14" spans="1:14" x14ac:dyDescent="0.25">
      <c r="A14" s="4" t="s">
        <v>3</v>
      </c>
      <c r="B14" s="24">
        <v>0</v>
      </c>
      <c r="C14" s="24">
        <v>0</v>
      </c>
      <c r="D14" s="6"/>
    </row>
    <row r="15" spans="1:14" x14ac:dyDescent="0.25">
      <c r="A15" s="4" t="s">
        <v>4</v>
      </c>
      <c r="B15" s="24">
        <v>0</v>
      </c>
      <c r="C15" s="24">
        <v>0</v>
      </c>
      <c r="D15" s="6"/>
    </row>
    <row r="16" spans="1:14" x14ac:dyDescent="0.25">
      <c r="A16" s="4" t="s">
        <v>5</v>
      </c>
      <c r="B16" s="24">
        <v>0</v>
      </c>
      <c r="C16" s="24">
        <v>0</v>
      </c>
      <c r="D16" s="6"/>
    </row>
    <row r="17" spans="1:4" x14ac:dyDescent="0.25">
      <c r="A17" s="4" t="s">
        <v>6</v>
      </c>
      <c r="B17" s="24">
        <v>0</v>
      </c>
      <c r="C17" s="24">
        <v>0</v>
      </c>
      <c r="D17" s="6"/>
    </row>
    <row r="18" spans="1:4" x14ac:dyDescent="0.25">
      <c r="A18" s="3" t="s">
        <v>7</v>
      </c>
      <c r="B18" s="24">
        <v>0</v>
      </c>
      <c r="C18" s="24">
        <v>0</v>
      </c>
      <c r="D18" s="6"/>
    </row>
    <row r="19" spans="1:4" x14ac:dyDescent="0.25">
      <c r="A19" s="4" t="s">
        <v>8</v>
      </c>
      <c r="B19" s="24">
        <v>2500000</v>
      </c>
      <c r="C19" s="24"/>
      <c r="D19" s="6"/>
    </row>
    <row r="20" spans="1:4" x14ac:dyDescent="0.25">
      <c r="A20" s="4" t="s">
        <v>9</v>
      </c>
      <c r="B20" s="24">
        <v>9964012.6400000006</v>
      </c>
      <c r="C20" s="24"/>
      <c r="D20" s="6"/>
    </row>
    <row r="21" spans="1:4" x14ac:dyDescent="0.25">
      <c r="A21" s="4" t="s">
        <v>10</v>
      </c>
      <c r="B21" s="24">
        <v>877500</v>
      </c>
      <c r="C21" s="24"/>
      <c r="D21" s="6"/>
    </row>
    <row r="22" spans="1:4" x14ac:dyDescent="0.25">
      <c r="A22" s="4" t="s">
        <v>11</v>
      </c>
      <c r="B22" s="24">
        <v>191207689.28999999</v>
      </c>
      <c r="C22" s="24"/>
      <c r="D22" s="6"/>
    </row>
    <row r="23" spans="1:4" x14ac:dyDescent="0.25">
      <c r="A23" s="4" t="s">
        <v>12</v>
      </c>
      <c r="B23" s="24">
        <v>408000</v>
      </c>
      <c r="C23" s="24"/>
    </row>
    <row r="24" spans="1:4" x14ac:dyDescent="0.25">
      <c r="A24" s="4" t="s">
        <v>13</v>
      </c>
      <c r="B24" s="24">
        <v>22133435.170000002</v>
      </c>
      <c r="C24" s="24"/>
    </row>
    <row r="25" spans="1:4" x14ac:dyDescent="0.25">
      <c r="A25" s="4" t="s">
        <v>14</v>
      </c>
      <c r="B25" s="24">
        <v>1990000</v>
      </c>
      <c r="C25" s="24"/>
    </row>
    <row r="26" spans="1:4" x14ac:dyDescent="0.25">
      <c r="A26" s="4" t="s">
        <v>15</v>
      </c>
      <c r="B26" s="24">
        <v>307072704.64999998</v>
      </c>
      <c r="C26" s="24"/>
    </row>
    <row r="27" spans="1:4" x14ac:dyDescent="0.25">
      <c r="A27" s="4" t="s">
        <v>16</v>
      </c>
      <c r="B27" s="24">
        <v>4171591.25</v>
      </c>
      <c r="C27" s="24"/>
    </row>
    <row r="28" spans="1:4" x14ac:dyDescent="0.25">
      <c r="A28" s="3" t="s">
        <v>17</v>
      </c>
      <c r="B28" s="24">
        <v>0</v>
      </c>
      <c r="C28" s="24">
        <v>0</v>
      </c>
    </row>
    <row r="29" spans="1:4" x14ac:dyDescent="0.25">
      <c r="A29" s="4" t="s">
        <v>18</v>
      </c>
      <c r="B29" s="24">
        <v>8865996.2100000009</v>
      </c>
      <c r="C29" s="24"/>
    </row>
    <row r="30" spans="1:4" x14ac:dyDescent="0.25">
      <c r="A30" s="4" t="s">
        <v>19</v>
      </c>
      <c r="B30" s="24">
        <v>11348698.09</v>
      </c>
      <c r="C30" s="24"/>
    </row>
    <row r="31" spans="1:4" x14ac:dyDescent="0.25">
      <c r="A31" s="4" t="s">
        <v>20</v>
      </c>
      <c r="B31" s="24">
        <v>18887447.23</v>
      </c>
      <c r="C31" s="24"/>
    </row>
    <row r="32" spans="1:4" x14ac:dyDescent="0.25">
      <c r="A32" s="4" t="s">
        <v>21</v>
      </c>
      <c r="B32" s="24">
        <v>1500000</v>
      </c>
      <c r="C32" s="24"/>
    </row>
    <row r="33" spans="1:3" x14ac:dyDescent="0.25">
      <c r="A33" s="4" t="s">
        <v>22</v>
      </c>
      <c r="B33" s="24">
        <v>5100000</v>
      </c>
      <c r="C33" s="24"/>
    </row>
    <row r="34" spans="1:3" x14ac:dyDescent="0.25">
      <c r="A34" s="4" t="s">
        <v>23</v>
      </c>
      <c r="B34" s="24">
        <v>0</v>
      </c>
      <c r="C34" s="24">
        <v>0</v>
      </c>
    </row>
    <row r="35" spans="1:3" x14ac:dyDescent="0.25">
      <c r="A35" s="4" t="s">
        <v>24</v>
      </c>
      <c r="B35" s="24">
        <v>19085314.190000001</v>
      </c>
      <c r="C35" s="24"/>
    </row>
    <row r="36" spans="1:3" x14ac:dyDescent="0.25">
      <c r="A36" s="4" t="s">
        <v>25</v>
      </c>
      <c r="B36" s="24">
        <v>35212544.280000001</v>
      </c>
      <c r="C36" s="24"/>
    </row>
    <row r="37" spans="1:3" x14ac:dyDescent="0.25">
      <c r="A37" s="4" t="s">
        <v>26</v>
      </c>
      <c r="B37" s="24">
        <v>0</v>
      </c>
      <c r="C37" s="24">
        <v>0</v>
      </c>
    </row>
    <row r="38" spans="1:3" x14ac:dyDescent="0.25">
      <c r="A38" s="3" t="s">
        <v>27</v>
      </c>
      <c r="B38" s="24">
        <v>0</v>
      </c>
      <c r="C38" s="24">
        <v>0</v>
      </c>
    </row>
    <row r="39" spans="1:3" x14ac:dyDescent="0.25">
      <c r="A39" s="4" t="s">
        <v>28</v>
      </c>
      <c r="B39" s="24">
        <v>0</v>
      </c>
      <c r="C39" s="24">
        <v>0</v>
      </c>
    </row>
    <row r="40" spans="1:3" x14ac:dyDescent="0.25">
      <c r="A40" s="4" t="s">
        <v>29</v>
      </c>
      <c r="B40" s="24">
        <v>0</v>
      </c>
      <c r="C40" s="24">
        <v>0</v>
      </c>
    </row>
    <row r="41" spans="1:3" x14ac:dyDescent="0.25">
      <c r="A41" s="4" t="s">
        <v>30</v>
      </c>
      <c r="B41" s="24">
        <v>0</v>
      </c>
      <c r="C41" s="24">
        <v>0</v>
      </c>
    </row>
    <row r="42" spans="1:3" x14ac:dyDescent="0.25">
      <c r="A42" s="4" t="s">
        <v>31</v>
      </c>
      <c r="B42" s="24">
        <v>0</v>
      </c>
      <c r="C42" s="24">
        <v>0</v>
      </c>
    </row>
    <row r="43" spans="1:3" x14ac:dyDescent="0.25">
      <c r="A43" s="4" t="s">
        <v>32</v>
      </c>
      <c r="B43" s="24">
        <v>0</v>
      </c>
      <c r="C43" s="24">
        <v>0</v>
      </c>
    </row>
    <row r="44" spans="1:3" x14ac:dyDescent="0.25">
      <c r="A44" s="4" t="s">
        <v>33</v>
      </c>
      <c r="B44" s="24">
        <v>0</v>
      </c>
      <c r="C44" s="24">
        <v>0</v>
      </c>
    </row>
    <row r="45" spans="1:3" x14ac:dyDescent="0.25">
      <c r="A45" s="4" t="s">
        <v>34</v>
      </c>
      <c r="B45" s="24">
        <v>0</v>
      </c>
      <c r="C45" s="24">
        <v>0</v>
      </c>
    </row>
    <row r="46" spans="1:3" x14ac:dyDescent="0.25">
      <c r="A46" s="4" t="s">
        <v>35</v>
      </c>
      <c r="B46" s="24">
        <v>0</v>
      </c>
      <c r="C46" s="24">
        <v>0</v>
      </c>
    </row>
    <row r="47" spans="1:3" x14ac:dyDescent="0.25">
      <c r="A47" s="3" t="s">
        <v>36</v>
      </c>
      <c r="B47" s="24">
        <v>0</v>
      </c>
      <c r="C47" s="24">
        <v>0</v>
      </c>
    </row>
    <row r="48" spans="1:3" x14ac:dyDescent="0.25">
      <c r="A48" s="4" t="s">
        <v>37</v>
      </c>
      <c r="B48" s="24">
        <v>0</v>
      </c>
      <c r="C48" s="24">
        <v>0</v>
      </c>
    </row>
    <row r="49" spans="1:3" x14ac:dyDescent="0.25">
      <c r="A49" s="4" t="s">
        <v>38</v>
      </c>
      <c r="B49" s="24">
        <v>0</v>
      </c>
      <c r="C49" s="24">
        <v>0</v>
      </c>
    </row>
    <row r="50" spans="1:3" x14ac:dyDescent="0.25">
      <c r="A50" s="4" t="s">
        <v>39</v>
      </c>
      <c r="B50" s="24">
        <v>0</v>
      </c>
      <c r="C50" s="24">
        <v>0</v>
      </c>
    </row>
    <row r="51" spans="1:3" x14ac:dyDescent="0.25">
      <c r="A51" s="4" t="s">
        <v>40</v>
      </c>
      <c r="B51" s="24">
        <v>0</v>
      </c>
      <c r="C51" s="24">
        <v>0</v>
      </c>
    </row>
    <row r="52" spans="1:3" x14ac:dyDescent="0.25">
      <c r="A52" s="4" t="s">
        <v>41</v>
      </c>
      <c r="B52" s="24">
        <v>0</v>
      </c>
      <c r="C52" s="24">
        <v>0</v>
      </c>
    </row>
    <row r="53" spans="1:3" x14ac:dyDescent="0.25">
      <c r="A53" s="4" t="s">
        <v>42</v>
      </c>
      <c r="B53" s="24">
        <v>0</v>
      </c>
      <c r="C53" s="24">
        <v>0</v>
      </c>
    </row>
    <row r="54" spans="1:3" x14ac:dyDescent="0.25">
      <c r="A54" s="3" t="s">
        <v>43</v>
      </c>
      <c r="B54" s="24">
        <v>0</v>
      </c>
      <c r="C54" s="24">
        <v>0</v>
      </c>
    </row>
    <row r="55" spans="1:3" x14ac:dyDescent="0.25">
      <c r="A55" s="4" t="s">
        <v>44</v>
      </c>
      <c r="B55" s="24">
        <v>1300000</v>
      </c>
      <c r="C55" s="24"/>
    </row>
    <row r="56" spans="1:3" x14ac:dyDescent="0.25">
      <c r="A56" s="4" t="s">
        <v>45</v>
      </c>
      <c r="B56" s="24">
        <v>636000</v>
      </c>
      <c r="C56" s="24"/>
    </row>
    <row r="57" spans="1:3" x14ac:dyDescent="0.25">
      <c r="A57" s="4" t="s">
        <v>46</v>
      </c>
      <c r="B57" s="24">
        <v>1473600</v>
      </c>
      <c r="C57" s="24"/>
    </row>
    <row r="58" spans="1:3" x14ac:dyDescent="0.25">
      <c r="A58" s="4" t="s">
        <v>47</v>
      </c>
      <c r="B58" s="24">
        <v>50000000</v>
      </c>
      <c r="C58" s="24"/>
    </row>
    <row r="59" spans="1:3" x14ac:dyDescent="0.25">
      <c r="A59" s="4" t="s">
        <v>48</v>
      </c>
      <c r="B59" s="24">
        <v>81500000</v>
      </c>
      <c r="C59" s="24"/>
    </row>
    <row r="60" spans="1:3" x14ac:dyDescent="0.25">
      <c r="A60" s="4" t="s">
        <v>49</v>
      </c>
      <c r="B60" s="24">
        <v>0</v>
      </c>
      <c r="C60" s="24">
        <v>0</v>
      </c>
    </row>
    <row r="61" spans="1:3" x14ac:dyDescent="0.25">
      <c r="A61" s="4" t="s">
        <v>50</v>
      </c>
      <c r="B61" s="24">
        <v>0</v>
      </c>
      <c r="C61" s="24">
        <v>0</v>
      </c>
    </row>
    <row r="62" spans="1:3" x14ac:dyDescent="0.25">
      <c r="A62" s="4" t="s">
        <v>51</v>
      </c>
      <c r="B62" s="24">
        <v>840400</v>
      </c>
      <c r="C62" s="24"/>
    </row>
    <row r="63" spans="1:3" x14ac:dyDescent="0.25">
      <c r="A63" s="4" t="s">
        <v>52</v>
      </c>
      <c r="B63" s="24">
        <v>0</v>
      </c>
      <c r="C63" s="24">
        <v>0</v>
      </c>
    </row>
    <row r="64" spans="1:3" x14ac:dyDescent="0.25">
      <c r="A64" s="3" t="s">
        <v>53</v>
      </c>
      <c r="B64" s="24">
        <v>0</v>
      </c>
      <c r="C64" s="24">
        <v>0</v>
      </c>
    </row>
    <row r="65" spans="1:3" x14ac:dyDescent="0.25">
      <c r="A65" s="4" t="s">
        <v>54</v>
      </c>
      <c r="B65" s="24">
        <v>0</v>
      </c>
      <c r="C65" s="24">
        <v>0</v>
      </c>
    </row>
    <row r="66" spans="1:3" x14ac:dyDescent="0.25">
      <c r="A66" s="4" t="s">
        <v>55</v>
      </c>
      <c r="B66" s="24">
        <v>0</v>
      </c>
      <c r="C66" s="24">
        <v>0</v>
      </c>
    </row>
    <row r="67" spans="1:3" x14ac:dyDescent="0.25">
      <c r="A67" s="4" t="s">
        <v>56</v>
      </c>
      <c r="B67" s="24">
        <v>0</v>
      </c>
      <c r="C67" s="24">
        <v>0</v>
      </c>
    </row>
    <row r="68" spans="1:3" x14ac:dyDescent="0.25">
      <c r="A68" s="4" t="s">
        <v>57</v>
      </c>
      <c r="B68" s="24">
        <v>0</v>
      </c>
      <c r="C68" s="24">
        <v>0</v>
      </c>
    </row>
    <row r="69" spans="1:3" x14ac:dyDescent="0.25">
      <c r="A69" s="3" t="s">
        <v>58</v>
      </c>
      <c r="B69" s="24">
        <v>0</v>
      </c>
      <c r="C69" s="24">
        <v>0</v>
      </c>
    </row>
    <row r="70" spans="1:3" x14ac:dyDescent="0.25">
      <c r="A70" s="4" t="s">
        <v>59</v>
      </c>
      <c r="B70" s="24">
        <v>0</v>
      </c>
      <c r="C70" s="24">
        <v>0</v>
      </c>
    </row>
    <row r="71" spans="1:3" x14ac:dyDescent="0.25">
      <c r="A71" s="4" t="s">
        <v>60</v>
      </c>
      <c r="B71" s="24">
        <v>0</v>
      </c>
      <c r="C71" s="24">
        <v>0</v>
      </c>
    </row>
    <row r="72" spans="1:3" x14ac:dyDescent="0.25">
      <c r="A72" s="3" t="s">
        <v>61</v>
      </c>
      <c r="B72" s="24">
        <v>0</v>
      </c>
      <c r="C72" s="24">
        <v>0</v>
      </c>
    </row>
    <row r="73" spans="1:3" x14ac:dyDescent="0.25">
      <c r="A73" s="4" t="s">
        <v>62</v>
      </c>
      <c r="B73" s="24">
        <v>0</v>
      </c>
      <c r="C73" s="24">
        <v>0</v>
      </c>
    </row>
    <row r="74" spans="1:3" x14ac:dyDescent="0.25">
      <c r="A74" s="4" t="s">
        <v>63</v>
      </c>
      <c r="B74" s="24">
        <v>0</v>
      </c>
      <c r="C74" s="24">
        <v>0</v>
      </c>
    </row>
    <row r="75" spans="1:3" x14ac:dyDescent="0.25">
      <c r="A75" s="4" t="s">
        <v>64</v>
      </c>
      <c r="B75" s="24">
        <v>0</v>
      </c>
      <c r="C75" s="24">
        <v>0</v>
      </c>
    </row>
    <row r="76" spans="1:3" x14ac:dyDescent="0.25">
      <c r="A76" s="1" t="s">
        <v>67</v>
      </c>
      <c r="B76" s="24">
        <v>0</v>
      </c>
      <c r="C76" s="24">
        <v>0</v>
      </c>
    </row>
    <row r="77" spans="1:3" x14ac:dyDescent="0.25">
      <c r="A77" s="3" t="s">
        <v>68</v>
      </c>
      <c r="B77" s="24">
        <v>0</v>
      </c>
      <c r="C77" s="24">
        <v>0</v>
      </c>
    </row>
    <row r="78" spans="1:3" x14ac:dyDescent="0.25">
      <c r="A78" s="4" t="s">
        <v>69</v>
      </c>
      <c r="B78" s="24">
        <v>0</v>
      </c>
      <c r="C78" s="24">
        <v>0</v>
      </c>
    </row>
    <row r="79" spans="1:3" x14ac:dyDescent="0.25">
      <c r="A79" s="4" t="s">
        <v>70</v>
      </c>
      <c r="B79" s="24">
        <v>0</v>
      </c>
      <c r="C79" s="24">
        <v>0</v>
      </c>
    </row>
    <row r="80" spans="1:3" x14ac:dyDescent="0.25">
      <c r="A80" s="3" t="s">
        <v>71</v>
      </c>
      <c r="B80" s="24">
        <v>0</v>
      </c>
      <c r="C80" s="24">
        <v>0</v>
      </c>
    </row>
    <row r="81" spans="1:3" x14ac:dyDescent="0.25">
      <c r="A81" s="4" t="s">
        <v>72</v>
      </c>
      <c r="B81" s="24">
        <v>0</v>
      </c>
      <c r="C81" s="24">
        <v>0</v>
      </c>
    </row>
    <row r="82" spans="1:3" x14ac:dyDescent="0.25">
      <c r="A82" s="4" t="s">
        <v>73</v>
      </c>
      <c r="B82" s="24">
        <v>0</v>
      </c>
      <c r="C82" s="24">
        <v>0</v>
      </c>
    </row>
    <row r="83" spans="1:3" x14ac:dyDescent="0.25">
      <c r="A83" s="3" t="s">
        <v>74</v>
      </c>
      <c r="B83" s="24">
        <v>0</v>
      </c>
      <c r="C83" s="24">
        <v>0</v>
      </c>
    </row>
    <row r="84" spans="1:3" x14ac:dyDescent="0.25">
      <c r="A84" s="4" t="s">
        <v>75</v>
      </c>
      <c r="B84" s="24">
        <v>0</v>
      </c>
      <c r="C84" s="24">
        <v>0</v>
      </c>
    </row>
    <row r="85" spans="1:3" x14ac:dyDescent="0.25">
      <c r="A85" s="8" t="s">
        <v>65</v>
      </c>
      <c r="B85" s="31"/>
      <c r="C85" s="7"/>
    </row>
    <row r="90" spans="1:3" ht="15.75" thickBot="1" x14ac:dyDescent="0.3"/>
    <row r="91" spans="1:3" ht="26.25" customHeight="1" thickBot="1" x14ac:dyDescent="0.3">
      <c r="A91" s="26" t="s">
        <v>95</v>
      </c>
    </row>
    <row r="92" spans="1:3" ht="33.75" customHeight="1" thickBot="1" x14ac:dyDescent="0.3">
      <c r="A92" s="27" t="s">
        <v>96</v>
      </c>
    </row>
    <row r="93" spans="1:3" ht="45.75" thickBot="1" x14ac:dyDescent="0.3">
      <c r="A93" s="28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68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view="pageBreakPreview" topLeftCell="A29" zoomScale="50" zoomScaleNormal="50" zoomScaleSheetLayoutView="50" workbookViewId="0">
      <selection activeCell="N69" sqref="M69:N69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33.42578125" bestFit="1" customWidth="1"/>
    <col min="6" max="6" width="16.7109375" bestFit="1" customWidth="1"/>
    <col min="7" max="7" width="16.28515625" bestFit="1" customWidth="1"/>
    <col min="8" max="8" width="16.7109375" bestFit="1" customWidth="1"/>
    <col min="9" max="9" width="16.28515625" bestFit="1" customWidth="1"/>
    <col min="10" max="10" width="15.42578125" bestFit="1" customWidth="1"/>
    <col min="11" max="11" width="16.7109375" bestFit="1" customWidth="1"/>
    <col min="12" max="13" width="15.85546875" bestFit="1" customWidth="1"/>
    <col min="14" max="14" width="16.7109375" bestFit="1" customWidth="1"/>
    <col min="15" max="15" width="15.42578125" customWidth="1"/>
    <col min="16" max="16" width="19.140625" bestFit="1" customWidth="1"/>
    <col min="17" max="17" width="16.5703125" bestFit="1" customWidth="1"/>
    <col min="18" max="18" width="17.140625" bestFit="1" customWidth="1"/>
  </cols>
  <sheetData>
    <row r="3" spans="3:19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47" t="s">
        <v>66</v>
      </c>
      <c r="D9" s="48" t="s">
        <v>94</v>
      </c>
      <c r="E9" s="48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47"/>
      <c r="D10" s="49"/>
      <c r="E10" s="49"/>
      <c r="F10" s="14" t="s">
        <v>79</v>
      </c>
      <c r="G10" s="14" t="s">
        <v>80</v>
      </c>
      <c r="H10" s="14" t="s">
        <v>81</v>
      </c>
      <c r="I10" s="14" t="s">
        <v>82</v>
      </c>
      <c r="J10" s="16" t="s">
        <v>83</v>
      </c>
      <c r="K10" s="14" t="s">
        <v>84</v>
      </c>
      <c r="L10" s="16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6" t="s">
        <v>90</v>
      </c>
      <c r="R10" s="14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9"/>
      <c r="R12" s="24">
        <f t="shared" ref="R12:R18" si="0">SUM(F12:Q12)</f>
        <v>0</v>
      </c>
    </row>
    <row r="13" spans="3:19" x14ac:dyDescent="0.25">
      <c r="C13" s="4" t="s">
        <v>2</v>
      </c>
      <c r="D13" s="24">
        <v>0</v>
      </c>
      <c r="E13" s="24">
        <v>0</v>
      </c>
      <c r="R13" s="24">
        <f t="shared" si="0"/>
        <v>0</v>
      </c>
    </row>
    <row r="14" spans="3:19" x14ac:dyDescent="0.25">
      <c r="C14" s="4" t="s">
        <v>3</v>
      </c>
      <c r="D14" s="24">
        <v>0</v>
      </c>
      <c r="E14" s="24">
        <v>0</v>
      </c>
      <c r="G14" s="15"/>
      <c r="R14" s="24">
        <f t="shared" si="0"/>
        <v>0</v>
      </c>
    </row>
    <row r="15" spans="3:19" x14ac:dyDescent="0.25">
      <c r="C15" s="4" t="s">
        <v>4</v>
      </c>
      <c r="D15" s="24">
        <v>0</v>
      </c>
      <c r="E15" s="24">
        <v>0</v>
      </c>
      <c r="R15" s="24">
        <f t="shared" si="0"/>
        <v>0</v>
      </c>
      <c r="S15" s="17"/>
    </row>
    <row r="16" spans="3:19" x14ac:dyDescent="0.25">
      <c r="C16" s="4" t="s">
        <v>5</v>
      </c>
      <c r="D16" s="24">
        <v>0</v>
      </c>
      <c r="E16" s="24">
        <v>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>
        <f t="shared" si="0"/>
        <v>0</v>
      </c>
      <c r="S16" s="24"/>
    </row>
    <row r="17" spans="3:19" x14ac:dyDescent="0.25">
      <c r="C17" s="4" t="s">
        <v>6</v>
      </c>
      <c r="D17" s="24">
        <v>0</v>
      </c>
      <c r="E17" s="24">
        <v>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>
        <f t="shared" si="0"/>
        <v>0</v>
      </c>
      <c r="S17" s="24"/>
    </row>
    <row r="18" spans="3:19" x14ac:dyDescent="0.25">
      <c r="C18" s="3" t="s">
        <v>7</v>
      </c>
      <c r="D18" s="24">
        <v>0</v>
      </c>
      <c r="E18" s="24">
        <v>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>
        <f t="shared" si="0"/>
        <v>0</v>
      </c>
      <c r="S18" s="24"/>
    </row>
    <row r="19" spans="3:19" x14ac:dyDescent="0.25">
      <c r="C19" s="4" t="s">
        <v>8</v>
      </c>
      <c r="D19" s="24">
        <v>2500000</v>
      </c>
      <c r="E19" s="24"/>
      <c r="F19" s="24">
        <v>723895.56</v>
      </c>
      <c r="G19" s="24">
        <v>578766.56999999995</v>
      </c>
      <c r="H19" s="24">
        <v>810</v>
      </c>
      <c r="I19" s="24">
        <v>1432136.75</v>
      </c>
      <c r="J19" s="24">
        <v>1150341.42</v>
      </c>
      <c r="K19" s="24">
        <v>178564.94</v>
      </c>
      <c r="L19" s="24"/>
      <c r="M19" s="24"/>
      <c r="N19" s="24"/>
      <c r="O19" s="24">
        <f>586574.08+176646.13</f>
        <v>763220.21</v>
      </c>
      <c r="P19" s="24">
        <f>140531.4+5248041.16+1012</f>
        <v>5389584.5600000005</v>
      </c>
      <c r="Q19" s="24">
        <v>2638464.5</v>
      </c>
      <c r="R19" s="24">
        <f>SUM(F19:Q19)</f>
        <v>12855784.51</v>
      </c>
      <c r="S19" s="24"/>
    </row>
    <row r="20" spans="3:19" x14ac:dyDescent="0.25">
      <c r="C20" s="4" t="s">
        <v>9</v>
      </c>
      <c r="D20" s="24">
        <v>9964012.6400000006</v>
      </c>
      <c r="E20" s="24"/>
      <c r="F20" s="24"/>
      <c r="G20" s="24"/>
      <c r="H20" s="24">
        <v>389238.31</v>
      </c>
      <c r="I20" s="24"/>
      <c r="J20" s="24">
        <v>659091.13</v>
      </c>
      <c r="K20" s="24">
        <v>66551.149999999994</v>
      </c>
      <c r="L20" s="24">
        <v>47460</v>
      </c>
      <c r="M20" s="24">
        <v>222682.78</v>
      </c>
      <c r="N20" s="24"/>
      <c r="O20" s="24">
        <f>47460+274590</f>
        <v>322050</v>
      </c>
      <c r="P20" s="24"/>
      <c r="Q20" s="24"/>
      <c r="R20" s="24">
        <f t="shared" ref="R20:R76" si="1">SUM(F20:Q20)</f>
        <v>1707073.3699999999</v>
      </c>
      <c r="S20" s="24"/>
    </row>
    <row r="21" spans="3:19" x14ac:dyDescent="0.25">
      <c r="C21" s="4" t="s">
        <v>10</v>
      </c>
      <c r="D21" s="24">
        <v>877500</v>
      </c>
      <c r="E21" s="24"/>
      <c r="F21" s="24"/>
      <c r="G21" s="24"/>
      <c r="H21" s="24"/>
      <c r="I21" s="24"/>
      <c r="J21" s="24"/>
      <c r="K21" s="24"/>
      <c r="L21" s="24">
        <v>219300</v>
      </c>
      <c r="M21" s="24">
        <v>990000</v>
      </c>
      <c r="N21" s="24"/>
      <c r="O21" s="24"/>
      <c r="P21" s="24"/>
      <c r="Q21" s="24">
        <v>2300600</v>
      </c>
      <c r="R21" s="24">
        <f t="shared" si="1"/>
        <v>3509900</v>
      </c>
      <c r="S21" s="24"/>
    </row>
    <row r="22" spans="3:19" x14ac:dyDescent="0.25">
      <c r="C22" s="4" t="s">
        <v>11</v>
      </c>
      <c r="D22" s="24">
        <v>191207689.28999999</v>
      </c>
      <c r="E22" s="24"/>
      <c r="F22" s="24"/>
      <c r="G22" s="24">
        <v>190000</v>
      </c>
      <c r="H22" s="24">
        <v>2133617.13</v>
      </c>
      <c r="I22" s="24">
        <v>1005642.4</v>
      </c>
      <c r="J22" s="24">
        <v>1105338.53</v>
      </c>
      <c r="K22" s="24">
        <v>106400</v>
      </c>
      <c r="L22" s="24">
        <v>1095460.6399999999</v>
      </c>
      <c r="M22" s="24">
        <v>1044560.16</v>
      </c>
      <c r="N22" s="24"/>
      <c r="O22" s="24"/>
      <c r="P22" s="24"/>
      <c r="Q22" s="24"/>
      <c r="R22" s="24">
        <f t="shared" si="1"/>
        <v>6681018.8599999994</v>
      </c>
      <c r="S22" s="24"/>
    </row>
    <row r="23" spans="3:19" x14ac:dyDescent="0.25">
      <c r="C23" s="4" t="s">
        <v>12</v>
      </c>
      <c r="D23" s="24">
        <v>408000</v>
      </c>
      <c r="E23" s="24"/>
      <c r="F23" s="24"/>
      <c r="G23" s="24">
        <v>23730</v>
      </c>
      <c r="H23" s="24">
        <v>699600</v>
      </c>
      <c r="I23" s="24"/>
      <c r="J23" s="24">
        <v>1507783.78</v>
      </c>
      <c r="K23" s="24">
        <v>165443.29999999999</v>
      </c>
      <c r="L23" s="24">
        <v>2515464.19</v>
      </c>
      <c r="M23" s="24">
        <v>82721.649999999994</v>
      </c>
      <c r="N23" s="24">
        <v>293287.03999999998</v>
      </c>
      <c r="O23" s="24">
        <v>82721.649999999994</v>
      </c>
      <c r="P23" s="24">
        <v>82721.649999999994</v>
      </c>
      <c r="Q23" s="24"/>
      <c r="R23" s="24">
        <f t="shared" si="1"/>
        <v>5453473.2600000007</v>
      </c>
      <c r="S23" s="24"/>
    </row>
    <row r="24" spans="3:19" x14ac:dyDescent="0.25">
      <c r="C24" s="4" t="s">
        <v>13</v>
      </c>
      <c r="D24" s="24">
        <v>22133435.170000002</v>
      </c>
      <c r="E24" s="24"/>
      <c r="F24" s="24"/>
      <c r="G24" s="24">
        <v>238050</v>
      </c>
      <c r="H24" s="24"/>
      <c r="I24" s="24"/>
      <c r="J24" s="24">
        <v>247300</v>
      </c>
      <c r="K24" s="24">
        <v>105735</v>
      </c>
      <c r="L24" s="24">
        <v>110635</v>
      </c>
      <c r="M24" s="24">
        <v>109980</v>
      </c>
      <c r="N24" s="24"/>
      <c r="O24" s="24">
        <v>109495</v>
      </c>
      <c r="P24" s="24">
        <v>108270</v>
      </c>
      <c r="Q24" s="24">
        <v>1143987.8700000001</v>
      </c>
      <c r="R24" s="24">
        <f t="shared" si="1"/>
        <v>2173452.87</v>
      </c>
      <c r="S24" s="24"/>
    </row>
    <row r="25" spans="3:19" x14ac:dyDescent="0.25">
      <c r="C25" s="4" t="s">
        <v>14</v>
      </c>
      <c r="D25" s="24">
        <v>1990000</v>
      </c>
      <c r="E25" s="24"/>
      <c r="F25" s="24"/>
      <c r="G25" s="24">
        <v>114202.85</v>
      </c>
      <c r="H25" s="24">
        <v>16000</v>
      </c>
      <c r="I25" s="24"/>
      <c r="J25" s="24"/>
      <c r="K25" s="24"/>
      <c r="L25" s="24"/>
      <c r="M25" s="24"/>
      <c r="N25" s="24"/>
      <c r="O25" s="24">
        <f>25000+5670</f>
        <v>30670</v>
      </c>
      <c r="P25" s="24">
        <v>25000</v>
      </c>
      <c r="Q25" s="24">
        <v>50000</v>
      </c>
      <c r="R25" s="24">
        <f t="shared" si="1"/>
        <v>235872.85</v>
      </c>
      <c r="S25" s="24"/>
    </row>
    <row r="26" spans="3:19" x14ac:dyDescent="0.25">
      <c r="C26" s="4" t="s">
        <v>15</v>
      </c>
      <c r="D26" s="24">
        <v>307072704.64999998</v>
      </c>
      <c r="E26" s="24"/>
      <c r="F26" s="24">
        <v>78502272.469999999</v>
      </c>
      <c r="G26" s="24">
        <v>46915428.07</v>
      </c>
      <c r="H26" s="24">
        <v>70089605.549999997</v>
      </c>
      <c r="I26" s="24">
        <v>51343776.640000001</v>
      </c>
      <c r="J26" s="24">
        <v>86173165.129999995</v>
      </c>
      <c r="K26" s="24">
        <v>121223730.61</v>
      </c>
      <c r="L26" s="24">
        <v>61013438.780000001</v>
      </c>
      <c r="M26" s="24">
        <v>83191840.870000005</v>
      </c>
      <c r="N26" s="24">
        <v>63956923.939999998</v>
      </c>
      <c r="O26" s="24">
        <f>2184669.28+26253.45+3346447.97</f>
        <v>5557370.7000000002</v>
      </c>
      <c r="P26" s="24">
        <f>148912.5+107600+94172.94+91563097.8+46435952.21</f>
        <v>138349735.44999999</v>
      </c>
      <c r="Q26" s="24">
        <v>114107519.87</v>
      </c>
      <c r="R26" s="24">
        <f t="shared" si="1"/>
        <v>920424808.08000004</v>
      </c>
      <c r="S26" s="24"/>
    </row>
    <row r="27" spans="3:19" x14ac:dyDescent="0.25">
      <c r="C27" s="4" t="s">
        <v>16</v>
      </c>
      <c r="D27" s="24">
        <v>4171591.25</v>
      </c>
      <c r="E27" s="24"/>
      <c r="F27" s="24"/>
      <c r="G27" s="24">
        <v>515842.66</v>
      </c>
      <c r="H27" s="24"/>
      <c r="I27" s="24"/>
      <c r="J27" s="24">
        <v>616652.30000000005</v>
      </c>
      <c r="K27" s="24"/>
      <c r="L27" s="24">
        <v>110062</v>
      </c>
      <c r="M27" s="24"/>
      <c r="N27" s="24"/>
      <c r="O27" s="24">
        <v>430078</v>
      </c>
      <c r="P27" s="24"/>
      <c r="Q27" s="24">
        <v>628822.4</v>
      </c>
      <c r="R27" s="24">
        <f t="shared" si="1"/>
        <v>2301457.36</v>
      </c>
      <c r="S27" s="24"/>
    </row>
    <row r="28" spans="3:19" x14ac:dyDescent="0.25">
      <c r="C28" s="3" t="s">
        <v>17</v>
      </c>
      <c r="D28" s="24">
        <v>0</v>
      </c>
      <c r="E28" s="24"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f t="shared" si="1"/>
        <v>0</v>
      </c>
      <c r="S28" s="24"/>
    </row>
    <row r="29" spans="3:19" x14ac:dyDescent="0.25">
      <c r="C29" s="4" t="s">
        <v>18</v>
      </c>
      <c r="D29" s="24">
        <v>8865996.2100000009</v>
      </c>
      <c r="E29" s="24"/>
      <c r="F29" s="24"/>
      <c r="G29" s="24">
        <v>145840</v>
      </c>
      <c r="H29" s="24">
        <v>838494.97</v>
      </c>
      <c r="I29" s="24">
        <v>52489.58</v>
      </c>
      <c r="J29" s="24">
        <v>362446.64</v>
      </c>
      <c r="K29" s="24"/>
      <c r="L29" s="24">
        <v>48841.82</v>
      </c>
      <c r="M29" s="24"/>
      <c r="N29" s="24">
        <v>113874.6</v>
      </c>
      <c r="O29" s="24">
        <v>31330.2</v>
      </c>
      <c r="P29" s="24"/>
      <c r="Q29" s="24"/>
      <c r="R29" s="24">
        <f t="shared" si="1"/>
        <v>1593317.81</v>
      </c>
      <c r="S29" s="24"/>
    </row>
    <row r="30" spans="3:19" x14ac:dyDescent="0.25">
      <c r="C30" s="4" t="s">
        <v>19</v>
      </c>
      <c r="D30" s="24">
        <v>11348698.09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f t="shared" si="1"/>
        <v>0</v>
      </c>
      <c r="S30" s="24"/>
    </row>
    <row r="31" spans="3:19" x14ac:dyDescent="0.25">
      <c r="C31" s="4" t="s">
        <v>20</v>
      </c>
      <c r="D31" s="24">
        <v>18887447.23</v>
      </c>
      <c r="E31" s="24"/>
      <c r="F31" s="24"/>
      <c r="G31" s="24"/>
      <c r="H31" s="24">
        <v>10000</v>
      </c>
      <c r="I31" s="24"/>
      <c r="J31" s="24">
        <v>140662.39999999999</v>
      </c>
      <c r="K31" s="24">
        <v>237500</v>
      </c>
      <c r="L31" s="24"/>
      <c r="M31" s="24"/>
      <c r="N31" s="24"/>
      <c r="O31" s="24"/>
      <c r="P31" s="24">
        <v>18183</v>
      </c>
      <c r="Q31" s="24"/>
      <c r="R31" s="24">
        <f t="shared" si="1"/>
        <v>406345.4</v>
      </c>
      <c r="S31" s="24"/>
    </row>
    <row r="32" spans="3:19" x14ac:dyDescent="0.25">
      <c r="C32" s="4" t="s">
        <v>21</v>
      </c>
      <c r="D32" s="24">
        <v>1500000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>
        <f t="shared" si="1"/>
        <v>0</v>
      </c>
      <c r="S32" s="24"/>
    </row>
    <row r="33" spans="3:19" x14ac:dyDescent="0.25">
      <c r="C33" s="4" t="s">
        <v>22</v>
      </c>
      <c r="D33" s="24">
        <v>5100000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>
        <v>55240.37</v>
      </c>
      <c r="P33" s="24"/>
      <c r="Q33" s="24"/>
      <c r="R33" s="24">
        <f t="shared" si="1"/>
        <v>55240.37</v>
      </c>
      <c r="S33" s="24"/>
    </row>
    <row r="34" spans="3:19" x14ac:dyDescent="0.25">
      <c r="C34" s="4" t="s">
        <v>23</v>
      </c>
      <c r="D34" s="24">
        <v>0</v>
      </c>
      <c r="E34" s="24"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>
        <f t="shared" si="1"/>
        <v>0</v>
      </c>
      <c r="S34" s="24"/>
    </row>
    <row r="35" spans="3:19" x14ac:dyDescent="0.25">
      <c r="C35" s="4" t="s">
        <v>24</v>
      </c>
      <c r="D35" s="24">
        <v>19085314.190000001</v>
      </c>
      <c r="E35" s="24"/>
      <c r="F35" s="24"/>
      <c r="G35" s="24"/>
      <c r="H35" s="24"/>
      <c r="I35" s="24">
        <v>28970.04</v>
      </c>
      <c r="J35" s="24">
        <v>1217960.29</v>
      </c>
      <c r="K35" s="24">
        <v>1096185.98</v>
      </c>
      <c r="L35" s="24"/>
      <c r="M35" s="24">
        <v>84750</v>
      </c>
      <c r="N35" s="24">
        <v>5042870.1500000004</v>
      </c>
      <c r="O35" s="24">
        <f>1102224.72+20582.93+14146.38</f>
        <v>1136954.0299999998</v>
      </c>
      <c r="P35" s="24">
        <v>1186918.73</v>
      </c>
      <c r="Q35" s="24">
        <v>1286016.21</v>
      </c>
      <c r="R35" s="24">
        <f t="shared" si="1"/>
        <v>11080625.43</v>
      </c>
      <c r="S35" s="24"/>
    </row>
    <row r="36" spans="3:19" x14ac:dyDescent="0.25">
      <c r="C36" s="4" t="s">
        <v>25</v>
      </c>
      <c r="D36" s="24">
        <v>35212544.280000001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f t="shared" si="1"/>
        <v>0</v>
      </c>
      <c r="S36" s="24"/>
    </row>
    <row r="37" spans="3:19" x14ac:dyDescent="0.25">
      <c r="C37" s="4" t="s">
        <v>26</v>
      </c>
      <c r="D37" s="24">
        <v>0</v>
      </c>
      <c r="E37" s="24">
        <v>0</v>
      </c>
      <c r="F37" s="24">
        <v>1030899</v>
      </c>
      <c r="G37" s="24">
        <v>600953.9</v>
      </c>
      <c r="H37" s="24">
        <v>1790160.54</v>
      </c>
      <c r="I37" s="24"/>
      <c r="J37" s="24">
        <v>857381.87</v>
      </c>
      <c r="K37" s="24"/>
      <c r="L37" s="24"/>
      <c r="M37" s="24">
        <v>883065.62</v>
      </c>
      <c r="N37" s="24"/>
      <c r="O37" s="24">
        <f>45200+24572.93</f>
        <v>69772.929999999993</v>
      </c>
      <c r="P37" s="24"/>
      <c r="Q37" s="24"/>
      <c r="R37" s="24">
        <f t="shared" si="1"/>
        <v>5232233.8599999994</v>
      </c>
      <c r="S37" s="24"/>
    </row>
    <row r="38" spans="3:19" x14ac:dyDescent="0.25">
      <c r="C38" s="3" t="s">
        <v>27</v>
      </c>
      <c r="D38" s="24">
        <v>0</v>
      </c>
      <c r="E38" s="24"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f t="shared" si="1"/>
        <v>0</v>
      </c>
      <c r="S38" s="24"/>
    </row>
    <row r="39" spans="3:19" x14ac:dyDescent="0.25">
      <c r="C39" s="4" t="s">
        <v>28</v>
      </c>
      <c r="D39" s="24">
        <v>0</v>
      </c>
      <c r="E39" s="24">
        <v>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f t="shared" si="1"/>
        <v>0</v>
      </c>
      <c r="S39" s="24"/>
    </row>
    <row r="40" spans="3:19" x14ac:dyDescent="0.25">
      <c r="C40" s="4" t="s">
        <v>29</v>
      </c>
      <c r="D40" s="24">
        <v>0</v>
      </c>
      <c r="E40" s="24">
        <v>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f t="shared" si="1"/>
        <v>0</v>
      </c>
      <c r="S40" s="24"/>
    </row>
    <row r="41" spans="3:19" x14ac:dyDescent="0.25">
      <c r="C41" s="4" t="s">
        <v>30</v>
      </c>
      <c r="D41" s="24">
        <v>0</v>
      </c>
      <c r="E41" s="24">
        <v>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f t="shared" si="1"/>
        <v>0</v>
      </c>
      <c r="S41" s="24"/>
    </row>
    <row r="42" spans="3:19" x14ac:dyDescent="0.25">
      <c r="C42" s="4" t="s">
        <v>31</v>
      </c>
      <c r="D42" s="24">
        <v>0</v>
      </c>
      <c r="E42" s="24">
        <v>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f t="shared" si="1"/>
        <v>0</v>
      </c>
      <c r="S42" s="24"/>
    </row>
    <row r="43" spans="3:19" x14ac:dyDescent="0.25">
      <c r="C43" s="4" t="s">
        <v>32</v>
      </c>
      <c r="D43" s="24">
        <v>0</v>
      </c>
      <c r="E43" s="24">
        <v>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f t="shared" si="1"/>
        <v>0</v>
      </c>
      <c r="S43" s="24"/>
    </row>
    <row r="44" spans="3:19" x14ac:dyDescent="0.25">
      <c r="C44" s="4" t="s">
        <v>33</v>
      </c>
      <c r="D44" s="24">
        <v>0</v>
      </c>
      <c r="E44" s="24">
        <v>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f t="shared" si="1"/>
        <v>0</v>
      </c>
      <c r="S44" s="24"/>
    </row>
    <row r="45" spans="3:19" x14ac:dyDescent="0.25">
      <c r="C45" s="4" t="s">
        <v>34</v>
      </c>
      <c r="D45" s="24">
        <v>0</v>
      </c>
      <c r="E45" s="24">
        <v>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f t="shared" si="1"/>
        <v>0</v>
      </c>
      <c r="S45" s="24"/>
    </row>
    <row r="46" spans="3:19" x14ac:dyDescent="0.25">
      <c r="C46" s="4" t="s">
        <v>35</v>
      </c>
      <c r="D46" s="24">
        <v>0</v>
      </c>
      <c r="E46" s="24"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f t="shared" si="1"/>
        <v>0</v>
      </c>
      <c r="S46" s="24"/>
    </row>
    <row r="47" spans="3:19" x14ac:dyDescent="0.25">
      <c r="C47" s="3" t="s">
        <v>36</v>
      </c>
      <c r="D47" s="24">
        <v>0</v>
      </c>
      <c r="E47" s="24">
        <v>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f t="shared" si="1"/>
        <v>0</v>
      </c>
      <c r="S47" s="24"/>
    </row>
    <row r="48" spans="3:19" x14ac:dyDescent="0.25">
      <c r="C48" s="4" t="s">
        <v>37</v>
      </c>
      <c r="D48" s="24">
        <v>0</v>
      </c>
      <c r="E48" s="24">
        <v>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>
        <f t="shared" si="1"/>
        <v>0</v>
      </c>
      <c r="S48" s="24"/>
    </row>
    <row r="49" spans="3:19" x14ac:dyDescent="0.25">
      <c r="C49" s="4" t="s">
        <v>38</v>
      </c>
      <c r="D49" s="24">
        <v>0</v>
      </c>
      <c r="E49" s="24">
        <v>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f t="shared" si="1"/>
        <v>0</v>
      </c>
      <c r="S49" s="24"/>
    </row>
    <row r="50" spans="3:19" x14ac:dyDescent="0.25">
      <c r="C50" s="4" t="s">
        <v>39</v>
      </c>
      <c r="D50" s="24">
        <v>0</v>
      </c>
      <c r="E50" s="24">
        <v>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>
        <f t="shared" si="1"/>
        <v>0</v>
      </c>
      <c r="S50" s="24"/>
    </row>
    <row r="51" spans="3:19" x14ac:dyDescent="0.25">
      <c r="C51" s="4" t="s">
        <v>40</v>
      </c>
      <c r="D51" s="24">
        <v>0</v>
      </c>
      <c r="E51" s="24">
        <v>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f t="shared" si="1"/>
        <v>0</v>
      </c>
      <c r="S51" s="24"/>
    </row>
    <row r="52" spans="3:19" x14ac:dyDescent="0.25">
      <c r="C52" s="4" t="s">
        <v>41</v>
      </c>
      <c r="D52" s="24">
        <v>0</v>
      </c>
      <c r="E52" s="24">
        <v>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f t="shared" si="1"/>
        <v>0</v>
      </c>
      <c r="S52" s="24"/>
    </row>
    <row r="53" spans="3:19" x14ac:dyDescent="0.25">
      <c r="C53" s="4" t="s">
        <v>42</v>
      </c>
      <c r="D53" s="24">
        <v>0</v>
      </c>
      <c r="E53" s="24">
        <v>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f t="shared" si="1"/>
        <v>0</v>
      </c>
      <c r="S53" s="24"/>
    </row>
    <row r="54" spans="3:19" x14ac:dyDescent="0.25">
      <c r="C54" s="3" t="s">
        <v>43</v>
      </c>
      <c r="D54" s="24">
        <v>0</v>
      </c>
      <c r="E54" s="24">
        <v>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>
        <f t="shared" si="1"/>
        <v>0</v>
      </c>
      <c r="S54" s="24"/>
    </row>
    <row r="55" spans="3:19" x14ac:dyDescent="0.25">
      <c r="C55" s="4" t="s">
        <v>44</v>
      </c>
      <c r="D55" s="24">
        <v>1300000</v>
      </c>
      <c r="E55" s="24"/>
      <c r="F55" s="24"/>
      <c r="G55" s="24"/>
      <c r="H55" s="24"/>
      <c r="I55" s="24"/>
      <c r="J55" s="24">
        <v>3505872.86</v>
      </c>
      <c r="K55" s="24">
        <v>8218071.5700000003</v>
      </c>
      <c r="L55" s="24"/>
      <c r="M55" s="24"/>
      <c r="N55" s="24"/>
      <c r="O55" s="24"/>
      <c r="P55" s="24"/>
      <c r="Q55" s="24"/>
      <c r="R55" s="24">
        <f t="shared" si="1"/>
        <v>11723944.43</v>
      </c>
      <c r="S55" s="24"/>
    </row>
    <row r="56" spans="3:19" x14ac:dyDescent="0.25">
      <c r="C56" s="4" t="s">
        <v>45</v>
      </c>
      <c r="D56" s="24">
        <v>636000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>
        <f t="shared" si="1"/>
        <v>0</v>
      </c>
      <c r="S56" s="24"/>
    </row>
    <row r="57" spans="3:19" x14ac:dyDescent="0.25">
      <c r="C57" s="4" t="s">
        <v>46</v>
      </c>
      <c r="D57" s="24">
        <v>1473600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f t="shared" si="1"/>
        <v>0</v>
      </c>
      <c r="S57" s="24"/>
    </row>
    <row r="58" spans="3:19" x14ac:dyDescent="0.25">
      <c r="C58" s="4" t="s">
        <v>47</v>
      </c>
      <c r="D58" s="24">
        <v>50000000</v>
      </c>
      <c r="E58" s="24"/>
      <c r="F58" s="24"/>
      <c r="G58" s="24"/>
      <c r="H58" s="24"/>
      <c r="I58" s="24"/>
      <c r="J58" s="24"/>
      <c r="K58" s="24">
        <v>4455806.3899999997</v>
      </c>
      <c r="L58" s="24"/>
      <c r="M58" s="24"/>
      <c r="N58" s="24"/>
      <c r="O58" s="24"/>
      <c r="P58" s="24"/>
      <c r="Q58" s="24"/>
      <c r="R58" s="24">
        <f t="shared" si="1"/>
        <v>4455806.3899999997</v>
      </c>
      <c r="S58" s="24"/>
    </row>
    <row r="59" spans="3:19" x14ac:dyDescent="0.25">
      <c r="C59" s="4" t="s">
        <v>48</v>
      </c>
      <c r="D59" s="24">
        <v>81500000</v>
      </c>
      <c r="E59" s="24"/>
      <c r="F59" s="24"/>
      <c r="G59" s="24">
        <v>125418.7</v>
      </c>
      <c r="H59" s="24"/>
      <c r="I59" s="24"/>
      <c r="J59" s="24"/>
      <c r="K59" s="24">
        <v>2961462.77</v>
      </c>
      <c r="L59" s="24"/>
      <c r="M59" s="24"/>
      <c r="N59" s="24"/>
      <c r="O59" s="24"/>
      <c r="P59" s="24"/>
      <c r="Q59" s="24"/>
      <c r="R59" s="24">
        <f t="shared" si="1"/>
        <v>3086881.47</v>
      </c>
      <c r="S59" s="24"/>
    </row>
    <row r="60" spans="3:19" x14ac:dyDescent="0.25">
      <c r="C60" s="4" t="s">
        <v>49</v>
      </c>
      <c r="D60" s="24">
        <v>0</v>
      </c>
      <c r="E60" s="24">
        <v>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>
        <f t="shared" si="1"/>
        <v>0</v>
      </c>
      <c r="S60" s="24"/>
    </row>
    <row r="61" spans="3:19" x14ac:dyDescent="0.25">
      <c r="C61" s="4" t="s">
        <v>50</v>
      </c>
      <c r="D61" s="24">
        <v>0</v>
      </c>
      <c r="E61" s="24">
        <v>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f t="shared" si="1"/>
        <v>0</v>
      </c>
      <c r="S61" s="24"/>
    </row>
    <row r="62" spans="3:19" x14ac:dyDescent="0.25">
      <c r="C62" s="4" t="s">
        <v>51</v>
      </c>
      <c r="D62" s="24">
        <v>840400</v>
      </c>
      <c r="E62" s="24"/>
      <c r="F62" s="24"/>
      <c r="G62" s="24">
        <v>622092.84</v>
      </c>
      <c r="H62" s="24"/>
      <c r="I62" s="24"/>
      <c r="J62" s="24"/>
      <c r="K62" s="24"/>
      <c r="L62" s="24"/>
      <c r="M62" s="24"/>
      <c r="N62" s="24"/>
      <c r="O62" s="24"/>
      <c r="P62" s="24"/>
      <c r="Q62" s="24">
        <v>293287.03999999998</v>
      </c>
      <c r="R62" s="24">
        <f t="shared" si="1"/>
        <v>915379.87999999989</v>
      </c>
      <c r="S62" s="24"/>
    </row>
    <row r="63" spans="3:19" x14ac:dyDescent="0.25">
      <c r="C63" s="4" t="s">
        <v>52</v>
      </c>
      <c r="D63" s="24">
        <v>0</v>
      </c>
      <c r="E63" s="24">
        <v>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f t="shared" si="1"/>
        <v>0</v>
      </c>
      <c r="S63" s="24"/>
    </row>
    <row r="64" spans="3:19" x14ac:dyDescent="0.25">
      <c r="C64" s="3" t="s">
        <v>53</v>
      </c>
      <c r="D64" s="24">
        <v>0</v>
      </c>
      <c r="E64" s="24">
        <v>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>
        <f t="shared" si="1"/>
        <v>0</v>
      </c>
      <c r="S64" s="24"/>
    </row>
    <row r="65" spans="3:19" x14ac:dyDescent="0.25">
      <c r="C65" s="4" t="s">
        <v>54</v>
      </c>
      <c r="D65" s="24">
        <v>0</v>
      </c>
      <c r="E65" s="24">
        <v>0</v>
      </c>
      <c r="F65" s="24"/>
      <c r="G65" s="24"/>
      <c r="H65" s="24"/>
      <c r="I65" s="24"/>
      <c r="J65" s="24">
        <v>859946.38</v>
      </c>
      <c r="K65" s="24"/>
      <c r="L65" s="24"/>
      <c r="M65" s="24"/>
      <c r="N65" s="24"/>
      <c r="O65" s="24"/>
      <c r="P65" s="24"/>
      <c r="Q65" s="24"/>
      <c r="R65" s="24">
        <f t="shared" si="1"/>
        <v>859946.38</v>
      </c>
      <c r="S65" s="24"/>
    </row>
    <row r="66" spans="3:19" x14ac:dyDescent="0.25">
      <c r="C66" s="4" t="s">
        <v>55</v>
      </c>
      <c r="D66" s="24">
        <v>0</v>
      </c>
      <c r="E66" s="24">
        <v>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>
        <f t="shared" si="1"/>
        <v>0</v>
      </c>
      <c r="S66" s="24"/>
    </row>
    <row r="67" spans="3:19" x14ac:dyDescent="0.25">
      <c r="C67" s="4" t="s">
        <v>56</v>
      </c>
      <c r="D67" s="24">
        <v>0</v>
      </c>
      <c r="E67" s="24">
        <v>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>
        <f t="shared" si="1"/>
        <v>0</v>
      </c>
      <c r="S67" s="24"/>
    </row>
    <row r="68" spans="3:19" x14ac:dyDescent="0.25">
      <c r="C68" s="4" t="s">
        <v>57</v>
      </c>
      <c r="D68" s="24">
        <v>0</v>
      </c>
      <c r="E68" s="24">
        <v>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f t="shared" si="1"/>
        <v>0</v>
      </c>
      <c r="S68" s="24"/>
    </row>
    <row r="69" spans="3:19" x14ac:dyDescent="0.25">
      <c r="C69" s="3" t="s">
        <v>58</v>
      </c>
      <c r="D69" s="24">
        <v>0</v>
      </c>
      <c r="E69" s="24">
        <v>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>
        <f t="shared" si="1"/>
        <v>0</v>
      </c>
      <c r="S69" s="24"/>
    </row>
    <row r="70" spans="3:19" x14ac:dyDescent="0.25">
      <c r="C70" s="4" t="s">
        <v>59</v>
      </c>
      <c r="D70" s="24">
        <v>0</v>
      </c>
      <c r="E70" s="24">
        <v>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f t="shared" si="1"/>
        <v>0</v>
      </c>
      <c r="S70" s="24"/>
    </row>
    <row r="71" spans="3:19" x14ac:dyDescent="0.25">
      <c r="C71" s="4" t="s">
        <v>60</v>
      </c>
      <c r="D71" s="24">
        <v>0</v>
      </c>
      <c r="E71" s="24">
        <v>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>
        <f t="shared" si="1"/>
        <v>0</v>
      </c>
      <c r="S71" s="24"/>
    </row>
    <row r="72" spans="3:19" x14ac:dyDescent="0.25">
      <c r="C72" s="3" t="s">
        <v>61</v>
      </c>
      <c r="D72" s="24">
        <v>0</v>
      </c>
      <c r="E72" s="24">
        <v>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>
        <f t="shared" si="1"/>
        <v>0</v>
      </c>
      <c r="S72" s="24"/>
    </row>
    <row r="73" spans="3:19" x14ac:dyDescent="0.25">
      <c r="C73" s="4" t="s">
        <v>62</v>
      </c>
      <c r="D73" s="24">
        <v>0</v>
      </c>
      <c r="E73" s="24">
        <v>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>
        <f t="shared" si="1"/>
        <v>0</v>
      </c>
      <c r="S73" s="24"/>
    </row>
    <row r="74" spans="3:19" x14ac:dyDescent="0.25">
      <c r="C74" s="4" t="s">
        <v>63</v>
      </c>
      <c r="D74" s="24">
        <v>0</v>
      </c>
      <c r="E74" s="24">
        <v>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f t="shared" si="1"/>
        <v>0</v>
      </c>
      <c r="S74" s="24"/>
    </row>
    <row r="75" spans="3:19" x14ac:dyDescent="0.25">
      <c r="C75" s="4" t="s">
        <v>64</v>
      </c>
      <c r="D75" s="24">
        <v>0</v>
      </c>
      <c r="E75" s="24">
        <v>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f t="shared" si="1"/>
        <v>0</v>
      </c>
      <c r="S75" s="24"/>
    </row>
    <row r="76" spans="3:19" x14ac:dyDescent="0.25">
      <c r="C76" s="1" t="s">
        <v>67</v>
      </c>
      <c r="D76" s="24">
        <v>0</v>
      </c>
      <c r="E76" s="24">
        <v>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4">
        <f t="shared" si="1"/>
        <v>0</v>
      </c>
      <c r="S76" s="24"/>
    </row>
    <row r="77" spans="3:19" x14ac:dyDescent="0.25">
      <c r="C77" s="3" t="s">
        <v>68</v>
      </c>
      <c r="D77" s="24">
        <v>0</v>
      </c>
      <c r="E77" s="24">
        <v>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f t="shared" ref="R76:R83" si="2">SUM(F77:Q77)</f>
        <v>0</v>
      </c>
      <c r="S77" s="24"/>
    </row>
    <row r="78" spans="3:19" x14ac:dyDescent="0.25">
      <c r="C78" s="4" t="s">
        <v>69</v>
      </c>
      <c r="D78" s="24">
        <v>0</v>
      </c>
      <c r="E78" s="24">
        <v>0</v>
      </c>
      <c r="R78" s="24">
        <f t="shared" si="2"/>
        <v>0</v>
      </c>
    </row>
    <row r="79" spans="3:19" x14ac:dyDescent="0.25">
      <c r="C79" s="4" t="s">
        <v>70</v>
      </c>
      <c r="D79" s="24">
        <v>0</v>
      </c>
      <c r="E79" s="24">
        <v>0</v>
      </c>
      <c r="R79" s="24">
        <f t="shared" si="2"/>
        <v>0</v>
      </c>
    </row>
    <row r="80" spans="3:19" x14ac:dyDescent="0.25">
      <c r="C80" s="3" t="s">
        <v>71</v>
      </c>
      <c r="D80" s="24">
        <v>0</v>
      </c>
      <c r="E80" s="24">
        <v>0</v>
      </c>
      <c r="R80" s="24">
        <f t="shared" si="2"/>
        <v>0</v>
      </c>
    </row>
    <row r="81" spans="3:18" x14ac:dyDescent="0.25">
      <c r="C81" s="4" t="s">
        <v>72</v>
      </c>
      <c r="D81" s="24">
        <v>0</v>
      </c>
      <c r="E81" s="24">
        <v>0</v>
      </c>
      <c r="R81" s="24">
        <f t="shared" si="2"/>
        <v>0</v>
      </c>
    </row>
    <row r="82" spans="3:18" x14ac:dyDescent="0.25">
      <c r="C82" s="4" t="s">
        <v>73</v>
      </c>
      <c r="D82" s="24">
        <v>0</v>
      </c>
      <c r="E82" s="24">
        <v>0</v>
      </c>
      <c r="R82" s="24">
        <f t="shared" si="2"/>
        <v>0</v>
      </c>
    </row>
    <row r="83" spans="3:18" x14ac:dyDescent="0.25">
      <c r="C83" s="3" t="s">
        <v>74</v>
      </c>
      <c r="D83" s="24">
        <v>0</v>
      </c>
      <c r="E83" s="24">
        <v>0</v>
      </c>
      <c r="R83" s="24">
        <f t="shared" si="2"/>
        <v>0</v>
      </c>
    </row>
    <row r="84" spans="3:18" x14ac:dyDescent="0.25">
      <c r="C84" s="4" t="s">
        <v>75</v>
      </c>
      <c r="D84" s="24">
        <v>0</v>
      </c>
      <c r="E84" s="24">
        <v>0</v>
      </c>
      <c r="R84" s="24">
        <f t="shared" ref="R84" si="3">SUM(F84:Q84)</f>
        <v>0</v>
      </c>
    </row>
    <row r="85" spans="3:18" x14ac:dyDescent="0.25">
      <c r="C85" s="8" t="s">
        <v>65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" right="0.70866141732283472" top="0.74803149606299213" bottom="0.74803149606299213" header="0.31496062992125984" footer="0.31496062992125984"/>
  <pageSetup scale="32" orientation="landscape" r:id="rId1"/>
  <ignoredErrors>
    <ignoredError sqref="R13:R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tabSelected="1" view="pageBreakPreview" zoomScale="60" zoomScaleNormal="60" workbookViewId="0">
      <selection activeCell="M69" sqref="M69"/>
    </sheetView>
  </sheetViews>
  <sheetFormatPr baseColWidth="10" defaultColWidth="11.42578125" defaultRowHeight="15" x14ac:dyDescent="0.25"/>
  <cols>
    <col min="3" max="3" width="93.7109375" bestFit="1" customWidth="1"/>
    <col min="4" max="4" width="16.7109375" bestFit="1" customWidth="1"/>
    <col min="5" max="5" width="16.28515625" bestFit="1" customWidth="1"/>
    <col min="6" max="6" width="16.7109375" bestFit="1" customWidth="1"/>
    <col min="7" max="7" width="16.28515625" bestFit="1" customWidth="1"/>
    <col min="8" max="8" width="15.42578125" bestFit="1" customWidth="1"/>
    <col min="9" max="9" width="16.7109375" bestFit="1" customWidth="1"/>
    <col min="10" max="11" width="15.85546875" bestFit="1" customWidth="1"/>
    <col min="12" max="12" width="16.7109375" bestFit="1" customWidth="1"/>
    <col min="13" max="13" width="15.140625" bestFit="1" customWidth="1"/>
    <col min="14" max="14" width="17" bestFit="1" customWidth="1"/>
    <col min="15" max="15" width="16.140625" bestFit="1" customWidth="1"/>
    <col min="16" max="16" width="17.140625" bestFit="1" customWidth="1"/>
  </cols>
  <sheetData>
    <row r="3" spans="3:17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2" t="s">
        <v>99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24">
        <f t="shared" ref="P11:P17" si="0">SUM(D11:O11)</f>
        <v>0</v>
      </c>
    </row>
    <row r="12" spans="3:17" x14ac:dyDescent="0.25">
      <c r="C12" s="4" t="s">
        <v>2</v>
      </c>
      <c r="P12" s="24">
        <f t="shared" si="0"/>
        <v>0</v>
      </c>
    </row>
    <row r="13" spans="3:17" x14ac:dyDescent="0.25">
      <c r="C13" s="4" t="s">
        <v>3</v>
      </c>
      <c r="E13" s="15"/>
      <c r="N13" s="24"/>
      <c r="P13" s="24">
        <f t="shared" si="0"/>
        <v>0</v>
      </c>
    </row>
    <row r="14" spans="3:17" x14ac:dyDescent="0.25">
      <c r="C14" s="4" t="s">
        <v>4</v>
      </c>
      <c r="N14" s="24"/>
      <c r="P14" s="24">
        <f t="shared" si="0"/>
        <v>0</v>
      </c>
      <c r="Q14" s="17"/>
    </row>
    <row r="15" spans="3:17" x14ac:dyDescent="0.25">
      <c r="C15" s="4" t="s"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>
        <f t="shared" si="0"/>
        <v>0</v>
      </c>
    </row>
    <row r="16" spans="3:17" x14ac:dyDescent="0.25">
      <c r="C16" s="4" t="s">
        <v>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>
        <f t="shared" si="0"/>
        <v>0</v>
      </c>
    </row>
    <row r="17" spans="3:16" x14ac:dyDescent="0.25">
      <c r="C17" s="3" t="s">
        <v>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si="0"/>
        <v>0</v>
      </c>
    </row>
    <row r="18" spans="3:16" x14ac:dyDescent="0.25">
      <c r="C18" s="4" t="s">
        <v>8</v>
      </c>
      <c r="D18" s="24">
        <v>723895.56</v>
      </c>
      <c r="E18" s="24">
        <v>578766.56999999995</v>
      </c>
      <c r="F18" s="24">
        <v>810</v>
      </c>
      <c r="G18" s="24">
        <v>1432136.75</v>
      </c>
      <c r="H18" s="24">
        <v>1150341.42</v>
      </c>
      <c r="I18" s="24">
        <v>178564.94</v>
      </c>
      <c r="J18" s="24"/>
      <c r="K18" s="24"/>
      <c r="L18" s="24"/>
      <c r="M18" s="24">
        <f>586574.08+176646.13</f>
        <v>763220.21</v>
      </c>
      <c r="N18" s="24">
        <v>5389584.5600000005</v>
      </c>
      <c r="O18" s="24">
        <v>2638464.5</v>
      </c>
      <c r="P18" s="24">
        <f>SUM(D18:O18)</f>
        <v>12855784.51</v>
      </c>
    </row>
    <row r="19" spans="3:16" x14ac:dyDescent="0.25">
      <c r="C19" s="4" t="s">
        <v>9</v>
      </c>
      <c r="D19" s="24"/>
      <c r="E19" s="24"/>
      <c r="F19" s="24">
        <v>389238.31</v>
      </c>
      <c r="G19" s="24"/>
      <c r="H19" s="24">
        <v>659091.13</v>
      </c>
      <c r="I19" s="24">
        <v>66551.149999999994</v>
      </c>
      <c r="J19" s="24">
        <v>47460</v>
      </c>
      <c r="K19" s="24">
        <v>222682.78</v>
      </c>
      <c r="L19" s="24"/>
      <c r="M19" s="24">
        <f>47460+274590</f>
        <v>322050</v>
      </c>
      <c r="N19" s="24"/>
      <c r="O19" s="24"/>
      <c r="P19" s="24">
        <f t="shared" ref="P19:P75" si="1">SUM(D19:O19)</f>
        <v>1707073.3699999999</v>
      </c>
    </row>
    <row r="20" spans="3:16" x14ac:dyDescent="0.25">
      <c r="C20" s="4" t="s">
        <v>10</v>
      </c>
      <c r="D20" s="24"/>
      <c r="E20" s="24"/>
      <c r="F20" s="24"/>
      <c r="G20" s="24"/>
      <c r="H20" s="24"/>
      <c r="I20" s="24"/>
      <c r="J20" s="24">
        <v>219300</v>
      </c>
      <c r="K20" s="24">
        <v>990000</v>
      </c>
      <c r="L20" s="24"/>
      <c r="M20" s="24"/>
      <c r="N20" s="24"/>
      <c r="O20" s="24">
        <f>1000000+1300600</f>
        <v>2300600</v>
      </c>
      <c r="P20" s="24">
        <f t="shared" si="1"/>
        <v>3509900</v>
      </c>
    </row>
    <row r="21" spans="3:16" x14ac:dyDescent="0.25">
      <c r="C21" s="4" t="s">
        <v>11</v>
      </c>
      <c r="D21" s="24"/>
      <c r="E21" s="24">
        <v>190000</v>
      </c>
      <c r="F21" s="24">
        <v>2133617.13</v>
      </c>
      <c r="G21" s="24">
        <v>1005642.4</v>
      </c>
      <c r="H21" s="24">
        <v>1105338.53</v>
      </c>
      <c r="I21" s="24">
        <v>106400</v>
      </c>
      <c r="J21" s="24">
        <v>1095460.6399999999</v>
      </c>
      <c r="K21" s="24">
        <v>1044560.16</v>
      </c>
      <c r="L21" s="24"/>
      <c r="M21" s="24"/>
      <c r="N21" s="24"/>
      <c r="O21" s="24"/>
      <c r="P21" s="24">
        <f t="shared" si="1"/>
        <v>6681018.8599999994</v>
      </c>
    </row>
    <row r="22" spans="3:16" x14ac:dyDescent="0.25">
      <c r="C22" s="4" t="s">
        <v>12</v>
      </c>
      <c r="D22" s="24"/>
      <c r="E22" s="24">
        <v>23730</v>
      </c>
      <c r="F22" s="24">
        <v>699600</v>
      </c>
      <c r="G22" s="24"/>
      <c r="H22" s="24">
        <v>1507783.78</v>
      </c>
      <c r="I22" s="24">
        <v>165443.29999999999</v>
      </c>
      <c r="J22" s="24">
        <v>2515464.19</v>
      </c>
      <c r="K22" s="24">
        <v>82721.649999999994</v>
      </c>
      <c r="L22" s="24">
        <v>293287.03999999998</v>
      </c>
      <c r="M22" s="24">
        <v>82721.649999999994</v>
      </c>
      <c r="N22" s="24">
        <v>82721.649999999994</v>
      </c>
      <c r="O22" s="24"/>
      <c r="P22" s="24">
        <f t="shared" si="1"/>
        <v>5453473.2600000007</v>
      </c>
    </row>
    <row r="23" spans="3:16" x14ac:dyDescent="0.25">
      <c r="C23" s="4" t="s">
        <v>13</v>
      </c>
      <c r="D23" s="24"/>
      <c r="E23" s="24">
        <v>238050</v>
      </c>
      <c r="F23" s="24"/>
      <c r="G23" s="24"/>
      <c r="H23" s="24">
        <v>247300</v>
      </c>
      <c r="I23" s="24">
        <v>105735</v>
      </c>
      <c r="J23" s="24">
        <v>110635</v>
      </c>
      <c r="K23" s="24">
        <v>109980</v>
      </c>
      <c r="L23" s="24"/>
      <c r="M23" s="24">
        <v>109495</v>
      </c>
      <c r="N23" s="24">
        <v>108270</v>
      </c>
      <c r="O23" s="24">
        <f>823572.13+212145.74+108270</f>
        <v>1143987.8700000001</v>
      </c>
      <c r="P23" s="24">
        <f t="shared" si="1"/>
        <v>2173452.87</v>
      </c>
    </row>
    <row r="24" spans="3:16" x14ac:dyDescent="0.25">
      <c r="C24" s="4" t="s">
        <v>14</v>
      </c>
      <c r="D24" s="24"/>
      <c r="E24" s="24">
        <v>114202.85</v>
      </c>
      <c r="F24" s="24">
        <v>16000</v>
      </c>
      <c r="G24" s="24"/>
      <c r="H24" s="24"/>
      <c r="I24" s="24"/>
      <c r="J24" s="24"/>
      <c r="K24" s="24"/>
      <c r="L24" s="24"/>
      <c r="M24" s="24">
        <f>25000+5670</f>
        <v>30670</v>
      </c>
      <c r="N24" s="24">
        <v>25000</v>
      </c>
      <c r="O24" s="24">
        <v>50000</v>
      </c>
      <c r="P24" s="24">
        <f t="shared" si="1"/>
        <v>235872.85</v>
      </c>
    </row>
    <row r="25" spans="3:16" x14ac:dyDescent="0.25">
      <c r="C25" s="4" t="s">
        <v>15</v>
      </c>
      <c r="D25" s="24">
        <v>78502272.469999999</v>
      </c>
      <c r="E25" s="24">
        <v>46915428.07</v>
      </c>
      <c r="F25" s="24">
        <v>70089605.549999997</v>
      </c>
      <c r="G25" s="24">
        <v>51343776.640000001</v>
      </c>
      <c r="H25" s="24">
        <v>86173165.129999995</v>
      </c>
      <c r="I25" s="24">
        <v>121223730.61</v>
      </c>
      <c r="J25" s="24">
        <v>61013438.780000001</v>
      </c>
      <c r="K25" s="24">
        <v>83191840.870000005</v>
      </c>
      <c r="L25" s="24">
        <v>63956923.939999998</v>
      </c>
      <c r="M25" s="24">
        <f>2184669.28+26253.45+3346447.97</f>
        <v>5557370.7000000002</v>
      </c>
      <c r="N25" s="24">
        <v>138349735.44999999</v>
      </c>
      <c r="O25" s="24">
        <f>401079.07+2085956.12+94884625.31+264077.04+8671782.33+7800000</f>
        <v>114107519.87</v>
      </c>
      <c r="P25" s="24">
        <f t="shared" si="1"/>
        <v>920424808.08000004</v>
      </c>
    </row>
    <row r="26" spans="3:16" x14ac:dyDescent="0.25">
      <c r="C26" s="4" t="s">
        <v>16</v>
      </c>
      <c r="D26" s="24"/>
      <c r="E26" s="24">
        <v>515842.66</v>
      </c>
      <c r="F26" s="24"/>
      <c r="G26" s="24"/>
      <c r="H26" s="24">
        <v>616652.30000000005</v>
      </c>
      <c r="I26" s="24"/>
      <c r="J26" s="24">
        <v>110062</v>
      </c>
      <c r="K26" s="24"/>
      <c r="L26" s="24"/>
      <c r="M26" s="24">
        <v>430078</v>
      </c>
      <c r="N26" s="24"/>
      <c r="O26" s="24">
        <v>628822.4</v>
      </c>
      <c r="P26" s="24">
        <f t="shared" si="1"/>
        <v>2301457.36</v>
      </c>
    </row>
    <row r="27" spans="3:16" x14ac:dyDescent="0.25">
      <c r="C27" s="3" t="s">
        <v>17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1"/>
        <v>0</v>
      </c>
    </row>
    <row r="28" spans="3:16" x14ac:dyDescent="0.25">
      <c r="C28" s="4" t="s">
        <v>18</v>
      </c>
      <c r="D28" s="24"/>
      <c r="E28" s="24">
        <v>145840</v>
      </c>
      <c r="F28" s="24">
        <v>838494.97</v>
      </c>
      <c r="G28" s="24">
        <v>52489.58</v>
      </c>
      <c r="H28" s="24">
        <v>362446.64</v>
      </c>
      <c r="I28" s="24"/>
      <c r="J28" s="24">
        <v>48841.82</v>
      </c>
      <c r="K28" s="24"/>
      <c r="L28" s="24">
        <v>113874.6</v>
      </c>
      <c r="M28" s="24">
        <v>31330.2</v>
      </c>
      <c r="N28" s="24"/>
      <c r="O28" s="24"/>
      <c r="P28" s="24">
        <f t="shared" si="1"/>
        <v>1593317.81</v>
      </c>
    </row>
    <row r="29" spans="3:16" x14ac:dyDescent="0.25">
      <c r="C29" s="4" t="s">
        <v>19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>
        <f t="shared" si="1"/>
        <v>0</v>
      </c>
    </row>
    <row r="30" spans="3:16" x14ac:dyDescent="0.25">
      <c r="C30" s="4" t="s">
        <v>20</v>
      </c>
      <c r="D30" s="24"/>
      <c r="E30" s="24"/>
      <c r="F30" s="24">
        <v>10000</v>
      </c>
      <c r="G30" s="24"/>
      <c r="H30" s="24">
        <v>140662.39999999999</v>
      </c>
      <c r="I30" s="24">
        <v>237500</v>
      </c>
      <c r="J30" s="24"/>
      <c r="K30" s="24"/>
      <c r="L30" s="24"/>
      <c r="M30" s="24"/>
      <c r="N30" s="24">
        <v>18183</v>
      </c>
      <c r="O30" s="24"/>
      <c r="P30" s="24">
        <f t="shared" si="1"/>
        <v>406345.4</v>
      </c>
    </row>
    <row r="31" spans="3:16" x14ac:dyDescent="0.25">
      <c r="C31" s="4" t="s">
        <v>21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>
        <f t="shared" si="1"/>
        <v>0</v>
      </c>
    </row>
    <row r="32" spans="3:16" x14ac:dyDescent="0.25">
      <c r="C32" s="4" t="s">
        <v>22</v>
      </c>
      <c r="D32" s="24"/>
      <c r="E32" s="24"/>
      <c r="F32" s="24"/>
      <c r="G32" s="24"/>
      <c r="H32" s="24"/>
      <c r="I32" s="24"/>
      <c r="J32" s="24"/>
      <c r="K32" s="24"/>
      <c r="L32" s="24"/>
      <c r="M32" s="24">
        <v>55240.37</v>
      </c>
      <c r="N32" s="24"/>
      <c r="O32" s="24"/>
      <c r="P32" s="24">
        <f t="shared" si="1"/>
        <v>55240.37</v>
      </c>
    </row>
    <row r="33" spans="3:16" x14ac:dyDescent="0.25">
      <c r="C33" s="4" t="s">
        <v>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>
        <f t="shared" si="1"/>
        <v>0</v>
      </c>
    </row>
    <row r="34" spans="3:16" x14ac:dyDescent="0.25">
      <c r="C34" s="4" t="s">
        <v>24</v>
      </c>
      <c r="D34" s="24"/>
      <c r="E34" s="24"/>
      <c r="F34" s="24"/>
      <c r="G34" s="24">
        <v>28970.04</v>
      </c>
      <c r="H34" s="24">
        <v>1217960.29</v>
      </c>
      <c r="I34" s="24">
        <v>1096185.98</v>
      </c>
      <c r="J34" s="24"/>
      <c r="K34" s="24">
        <v>84750</v>
      </c>
      <c r="L34" s="24">
        <v>5042870.1500000004</v>
      </c>
      <c r="M34" s="24">
        <f>1102224.72+20582.93+14146.38</f>
        <v>1136954.0299999998</v>
      </c>
      <c r="N34" s="24">
        <v>1186918.73</v>
      </c>
      <c r="O34" s="24">
        <v>1286016.21</v>
      </c>
      <c r="P34" s="24">
        <f t="shared" si="1"/>
        <v>11080625.43</v>
      </c>
    </row>
    <row r="35" spans="3:16" x14ac:dyDescent="0.25">
      <c r="C35" s="4" t="s">
        <v>25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1"/>
        <v>0</v>
      </c>
    </row>
    <row r="36" spans="3:16" x14ac:dyDescent="0.25">
      <c r="C36" s="4" t="s">
        <v>26</v>
      </c>
      <c r="D36" s="24">
        <v>1030899</v>
      </c>
      <c r="E36" s="24">
        <v>600953.9</v>
      </c>
      <c r="F36" s="24">
        <v>1790160.54</v>
      </c>
      <c r="G36" s="24"/>
      <c r="H36" s="24">
        <v>857381.87</v>
      </c>
      <c r="I36" s="24"/>
      <c r="J36" s="24"/>
      <c r="K36" s="24">
        <v>883065.62</v>
      </c>
      <c r="L36" s="24"/>
      <c r="M36" s="24">
        <f>45200+24572.93</f>
        <v>69772.929999999993</v>
      </c>
      <c r="N36" s="24"/>
      <c r="O36" s="24"/>
      <c r="P36" s="24">
        <f t="shared" si="1"/>
        <v>5232233.8599999994</v>
      </c>
    </row>
    <row r="37" spans="3:16" x14ac:dyDescent="0.25">
      <c r="C37" s="3" t="s">
        <v>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>
        <f t="shared" si="1"/>
        <v>0</v>
      </c>
    </row>
    <row r="38" spans="3:16" x14ac:dyDescent="0.25">
      <c r="C38" s="4" t="s">
        <v>28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>
        <f t="shared" si="1"/>
        <v>0</v>
      </c>
    </row>
    <row r="39" spans="3:16" x14ac:dyDescent="0.25">
      <c r="C39" s="4" t="s">
        <v>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>
        <f t="shared" si="1"/>
        <v>0</v>
      </c>
    </row>
    <row r="40" spans="3:16" x14ac:dyDescent="0.25">
      <c r="C40" s="4" t="s">
        <v>30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>
        <f t="shared" si="1"/>
        <v>0</v>
      </c>
    </row>
    <row r="41" spans="3:16" x14ac:dyDescent="0.25">
      <c r="C41" s="4" t="s">
        <v>31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si="1"/>
        <v>0</v>
      </c>
    </row>
    <row r="42" spans="3:16" x14ac:dyDescent="0.25">
      <c r="C42" s="4" t="s">
        <v>32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>
        <f t="shared" si="1"/>
        <v>0</v>
      </c>
    </row>
    <row r="43" spans="3:16" x14ac:dyDescent="0.25">
      <c r="C43" s="4" t="s">
        <v>33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>
        <f t="shared" si="1"/>
        <v>0</v>
      </c>
    </row>
    <row r="44" spans="3:16" x14ac:dyDescent="0.25">
      <c r="C44" s="4" t="s">
        <v>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>
        <f t="shared" si="1"/>
        <v>0</v>
      </c>
    </row>
    <row r="45" spans="3:16" x14ac:dyDescent="0.25">
      <c r="C45" s="4" t="s">
        <v>35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f t="shared" si="1"/>
        <v>0</v>
      </c>
    </row>
    <row r="46" spans="3:16" x14ac:dyDescent="0.25">
      <c r="C46" s="3" t="s">
        <v>36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1"/>
        <v>0</v>
      </c>
    </row>
    <row r="47" spans="3:16" x14ac:dyDescent="0.25">
      <c r="C47" s="4" t="s">
        <v>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1"/>
        <v>0</v>
      </c>
    </row>
    <row r="48" spans="3:16" x14ac:dyDescent="0.25">
      <c r="C48" s="4" t="s">
        <v>38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1"/>
        <v>0</v>
      </c>
    </row>
    <row r="49" spans="3:16" x14ac:dyDescent="0.25">
      <c r="C49" s="4" t="s">
        <v>39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1"/>
        <v>0</v>
      </c>
    </row>
    <row r="50" spans="3:16" x14ac:dyDescent="0.25">
      <c r="C50" s="4" t="s">
        <v>40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1"/>
        <v>0</v>
      </c>
    </row>
    <row r="51" spans="3:16" x14ac:dyDescent="0.25">
      <c r="C51" s="4" t="s">
        <v>41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1"/>
        <v>0</v>
      </c>
    </row>
    <row r="52" spans="3:16" x14ac:dyDescent="0.25">
      <c r="C52" s="4" t="s">
        <v>42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>
        <f t="shared" si="1"/>
        <v>0</v>
      </c>
    </row>
    <row r="53" spans="3:16" x14ac:dyDescent="0.25">
      <c r="C53" s="3" t="s">
        <v>43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 t="shared" si="1"/>
        <v>0</v>
      </c>
    </row>
    <row r="54" spans="3:16" x14ac:dyDescent="0.25">
      <c r="C54" s="4" t="s">
        <v>44</v>
      </c>
      <c r="D54" s="24"/>
      <c r="E54" s="24"/>
      <c r="F54" s="24"/>
      <c r="G54" s="24"/>
      <c r="H54" s="24">
        <v>3505872.86</v>
      </c>
      <c r="I54" s="24">
        <v>8218071.5700000003</v>
      </c>
      <c r="J54" s="24"/>
      <c r="K54" s="24"/>
      <c r="L54" s="24"/>
      <c r="M54" s="24"/>
      <c r="N54" s="24"/>
      <c r="O54" s="24"/>
      <c r="P54" s="24">
        <f t="shared" si="1"/>
        <v>11723944.43</v>
      </c>
    </row>
    <row r="55" spans="3:16" x14ac:dyDescent="0.25">
      <c r="C55" s="4" t="s">
        <v>45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>
        <f t="shared" si="1"/>
        <v>0</v>
      </c>
    </row>
    <row r="56" spans="3:16" x14ac:dyDescent="0.25">
      <c r="C56" s="4" t="s">
        <v>46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>
        <f t="shared" si="1"/>
        <v>0</v>
      </c>
    </row>
    <row r="57" spans="3:16" x14ac:dyDescent="0.25">
      <c r="C57" s="4" t="s">
        <v>47</v>
      </c>
      <c r="D57" s="24"/>
      <c r="E57" s="24"/>
      <c r="F57" s="24"/>
      <c r="G57" s="24"/>
      <c r="H57" s="24"/>
      <c r="I57" s="24">
        <v>4455806.3899999997</v>
      </c>
      <c r="J57" s="24"/>
      <c r="K57" s="24"/>
      <c r="L57" s="24"/>
      <c r="M57" s="24"/>
      <c r="N57" s="24"/>
      <c r="O57" s="24"/>
      <c r="P57" s="24">
        <f t="shared" si="1"/>
        <v>4455806.3899999997</v>
      </c>
    </row>
    <row r="58" spans="3:16" x14ac:dyDescent="0.25">
      <c r="C58" s="4" t="s">
        <v>48</v>
      </c>
      <c r="D58" s="24"/>
      <c r="E58" s="24">
        <v>125418.7</v>
      </c>
      <c r="F58" s="24"/>
      <c r="G58" s="24"/>
      <c r="H58" s="24"/>
      <c r="I58" s="24">
        <v>2961462.77</v>
      </c>
      <c r="J58" s="24"/>
      <c r="K58" s="24"/>
      <c r="L58" s="24"/>
      <c r="M58" s="24"/>
      <c r="N58" s="24"/>
      <c r="O58" s="24"/>
      <c r="P58" s="24">
        <f t="shared" si="1"/>
        <v>3086881.47</v>
      </c>
    </row>
    <row r="59" spans="3:16" x14ac:dyDescent="0.25">
      <c r="C59" s="4" t="s">
        <v>49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>
        <f t="shared" si="1"/>
        <v>0</v>
      </c>
    </row>
    <row r="60" spans="3:16" x14ac:dyDescent="0.25">
      <c r="C60" s="4" t="s">
        <v>50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>
        <f t="shared" si="1"/>
        <v>0</v>
      </c>
    </row>
    <row r="61" spans="3:16" x14ac:dyDescent="0.25">
      <c r="C61" s="4" t="s">
        <v>51</v>
      </c>
      <c r="D61" s="24"/>
      <c r="E61" s="24">
        <v>622092.84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v>293287.03999999998</v>
      </c>
      <c r="P61" s="24">
        <f t="shared" si="1"/>
        <v>915379.87999999989</v>
      </c>
    </row>
    <row r="62" spans="3:16" x14ac:dyDescent="0.25">
      <c r="C62" s="4" t="s">
        <v>52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>
        <f t="shared" si="1"/>
        <v>0</v>
      </c>
    </row>
    <row r="63" spans="3:16" x14ac:dyDescent="0.25">
      <c r="C63" s="3" t="s">
        <v>53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>
        <f t="shared" si="1"/>
        <v>0</v>
      </c>
    </row>
    <row r="64" spans="3:16" x14ac:dyDescent="0.25">
      <c r="C64" s="4" t="s">
        <v>54</v>
      </c>
      <c r="D64" s="24"/>
      <c r="E64" s="24"/>
      <c r="F64" s="24"/>
      <c r="G64" s="24"/>
      <c r="H64" s="24">
        <v>859946.38</v>
      </c>
      <c r="I64" s="24"/>
      <c r="J64" s="24"/>
      <c r="K64" s="24"/>
      <c r="L64" s="24"/>
      <c r="M64" s="24"/>
      <c r="N64" s="24"/>
      <c r="O64" s="24"/>
      <c r="P64" s="24">
        <f t="shared" si="1"/>
        <v>859946.38</v>
      </c>
    </row>
    <row r="65" spans="3:16" x14ac:dyDescent="0.25">
      <c r="C65" s="4" t="s">
        <v>55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>
        <f t="shared" si="1"/>
        <v>0</v>
      </c>
    </row>
    <row r="66" spans="3:16" x14ac:dyDescent="0.25">
      <c r="C66" s="4" t="s">
        <v>56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>
        <f t="shared" si="1"/>
        <v>0</v>
      </c>
    </row>
    <row r="67" spans="3:16" x14ac:dyDescent="0.25">
      <c r="C67" s="4" t="s">
        <v>57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>
        <f t="shared" si="1"/>
        <v>0</v>
      </c>
    </row>
    <row r="68" spans="3:16" x14ac:dyDescent="0.25">
      <c r="C68" s="3" t="s">
        <v>58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>
        <f t="shared" si="1"/>
        <v>0</v>
      </c>
    </row>
    <row r="69" spans="3:16" x14ac:dyDescent="0.25">
      <c r="C69" s="4" t="s">
        <v>59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>
        <f t="shared" si="1"/>
        <v>0</v>
      </c>
    </row>
    <row r="70" spans="3:16" x14ac:dyDescent="0.25">
      <c r="C70" s="4" t="s">
        <v>60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>
        <f t="shared" si="1"/>
        <v>0</v>
      </c>
    </row>
    <row r="71" spans="3:16" x14ac:dyDescent="0.25">
      <c r="C71" s="3" t="s">
        <v>61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>
        <f t="shared" si="1"/>
        <v>0</v>
      </c>
    </row>
    <row r="72" spans="3:16" x14ac:dyDescent="0.25">
      <c r="C72" s="4" t="s">
        <v>62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>
        <f t="shared" si="1"/>
        <v>0</v>
      </c>
    </row>
    <row r="73" spans="3:16" x14ac:dyDescent="0.25">
      <c r="C73" s="4" t="s">
        <v>63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>
        <f t="shared" si="1"/>
        <v>0</v>
      </c>
    </row>
    <row r="74" spans="3:16" x14ac:dyDescent="0.25">
      <c r="C74" s="4" t="s">
        <v>64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1"/>
        <v>0</v>
      </c>
    </row>
    <row r="75" spans="3:16" x14ac:dyDescent="0.25">
      <c r="C75" s="1" t="s">
        <v>67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4">
        <f t="shared" si="1"/>
        <v>0</v>
      </c>
    </row>
    <row r="76" spans="3:16" x14ac:dyDescent="0.25">
      <c r="C76" s="3" t="s">
        <v>68</v>
      </c>
    </row>
    <row r="77" spans="3:16" x14ac:dyDescent="0.25">
      <c r="C77" s="4" t="s">
        <v>69</v>
      </c>
      <c r="N77" s="24"/>
    </row>
    <row r="78" spans="3:16" x14ac:dyDescent="0.25">
      <c r="C78" s="4" t="s">
        <v>70</v>
      </c>
      <c r="J78" s="24"/>
      <c r="L78" s="24"/>
      <c r="N78" s="24"/>
    </row>
    <row r="79" spans="3:16" x14ac:dyDescent="0.25">
      <c r="C79" s="3" t="s">
        <v>71</v>
      </c>
      <c r="I79" s="24"/>
      <c r="J79" s="24"/>
    </row>
    <row r="80" spans="3:16" x14ac:dyDescent="0.25">
      <c r="C80" s="4" t="s">
        <v>72</v>
      </c>
      <c r="J80" s="24"/>
      <c r="L80" s="24"/>
    </row>
    <row r="81" spans="3:16" x14ac:dyDescent="0.25">
      <c r="C81" s="4" t="s">
        <v>73</v>
      </c>
      <c r="J81" s="24"/>
    </row>
    <row r="82" spans="3:16" x14ac:dyDescent="0.25">
      <c r="C82" s="3" t="s">
        <v>74</v>
      </c>
      <c r="J82" s="24"/>
    </row>
    <row r="83" spans="3:16" x14ac:dyDescent="0.25">
      <c r="C83" s="4" t="s">
        <v>75</v>
      </c>
    </row>
    <row r="84" spans="3:16" x14ac:dyDescent="0.25">
      <c r="C84" s="8" t="s">
        <v>65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mergeCells count="5">
    <mergeCell ref="C4:P4"/>
    <mergeCell ref="C5:P5"/>
    <mergeCell ref="C6:P6"/>
    <mergeCell ref="C7:P7"/>
    <mergeCell ref="C3:P3"/>
  </mergeCells>
  <pageMargins left="0" right="1.299212598425197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2021-12-01T19:41:50Z</cp:lastPrinted>
  <dcterms:created xsi:type="dcterms:W3CDTF">2021-07-29T18:58:50Z</dcterms:created>
  <dcterms:modified xsi:type="dcterms:W3CDTF">2022-01-04T15:29:43Z</dcterms:modified>
</cp:coreProperties>
</file>